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ivind\Documents\Documents\Sikkerhetskopi 300317\Skyting\2026\"/>
    </mc:Choice>
  </mc:AlternateContent>
  <xr:revisionPtr revIDLastSave="0" documentId="8_{7F41F139-BBCF-4507-AEFB-995EFBF542CE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2025" sheetId="10" r:id="rId1"/>
    <sheet name="2026" sheetId="12" r:id="rId2"/>
    <sheet name="2024" sheetId="9" r:id="rId3"/>
    <sheet name="Ark3" sheetId="11" r:id="rId4"/>
    <sheet name="2023" sheetId="7" r:id="rId5"/>
    <sheet name="Ark1" sheetId="8" r:id="rId6"/>
    <sheet name="2019" sheetId="2" r:id="rId7"/>
    <sheet name="2020" sheetId="1" r:id="rId8"/>
    <sheet name="2021" sheetId="4" r:id="rId9"/>
    <sheet name="2022" sheetId="6" r:id="rId10"/>
    <sheet name="Ark2" sheetId="5" r:id="rId11"/>
    <sheet name="bruk av skytterhuset 2021" sheetId="3" r:id="rId12"/>
  </sheets>
  <definedNames>
    <definedName name="_xlnm._FilterDatabase" localSheetId="7" hidden="1">'2020'!$B$1:$H$53</definedName>
    <definedName name="_xlnm._FilterDatabase" localSheetId="8" hidden="1">'2021'!$A$1:$M$55</definedName>
    <definedName name="_xlnm._FilterDatabase" localSheetId="9" hidden="1">'2022'!$1:$52</definedName>
    <definedName name="_xlnm._FilterDatabase" localSheetId="4" hidden="1">'2023'!$1:$54</definedName>
    <definedName name="_xlnm._FilterDatabase" localSheetId="2" hidden="1">'2024'!$A$1:$N$52</definedName>
    <definedName name="_xlnm._FilterDatabase" localSheetId="0" hidden="1">'2025'!$A$1:$N$65</definedName>
    <definedName name="_xlnm._FilterDatabase" localSheetId="11" hidden="1">'bruk av skytterhuset 2021'!$A$1:$G$34</definedName>
    <definedName name="matrise">'2021'!$A$69:$B$75</definedName>
    <definedName name="MATRISE2">'2023'!$H$70:$I$81</definedName>
    <definedName name="matrise3" localSheetId="0">'2025'!$I$75:$J$86</definedName>
    <definedName name="matrise3">'2024'!$I$69:$J$75</definedName>
    <definedName name="_xlnm.Print_Area" localSheetId="8">'2021'!$A$1:$N$52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2" l="1"/>
  <c r="G14" i="12" s="1"/>
  <c r="C14" i="12"/>
  <c r="D14" i="12" s="1"/>
  <c r="E7" i="12"/>
  <c r="F7" i="12" s="1"/>
  <c r="G7" i="12" s="1"/>
  <c r="C7" i="12"/>
  <c r="D7" i="12" s="1"/>
  <c r="F6" i="12"/>
  <c r="G6" i="12" s="1"/>
  <c r="C6" i="12"/>
  <c r="N32" i="10"/>
  <c r="E32" i="10"/>
  <c r="F32" i="10" s="1"/>
  <c r="G32" i="10" s="1"/>
  <c r="C32" i="10"/>
  <c r="D32" i="10" s="1"/>
  <c r="A32" i="10"/>
  <c r="C19" i="10"/>
  <c r="D19" i="10"/>
  <c r="E19" i="10"/>
  <c r="F19" i="10"/>
  <c r="G19" i="10"/>
  <c r="C51" i="10"/>
  <c r="D51" i="10"/>
  <c r="E51" i="10"/>
  <c r="F51" i="10"/>
  <c r="G51" i="10"/>
  <c r="E20" i="10"/>
  <c r="E21" i="10"/>
  <c r="C20" i="10"/>
  <c r="E44" i="10"/>
  <c r="E52" i="10"/>
  <c r="F33" i="10"/>
  <c r="G33" i="10" s="1"/>
  <c r="C33" i="10"/>
  <c r="D33" i="10" s="1"/>
  <c r="F59" i="10"/>
  <c r="G59" i="10"/>
  <c r="C59" i="10"/>
  <c r="D59" i="10" s="1"/>
  <c r="C62" i="10"/>
  <c r="D62" i="10"/>
  <c r="E62" i="10"/>
  <c r="F62" i="10"/>
  <c r="G62" i="10" s="1"/>
  <c r="N62" i="10"/>
  <c r="A62" i="10" s="1"/>
  <c r="N52" i="10"/>
  <c r="A52" i="10"/>
  <c r="C52" i="10"/>
  <c r="D52" i="10"/>
  <c r="F52" i="10"/>
  <c r="G52" i="10"/>
  <c r="N44" i="10"/>
  <c r="A44" i="10"/>
  <c r="C44" i="10"/>
  <c r="D44" i="10"/>
  <c r="F44" i="10"/>
  <c r="G44" i="10" s="1"/>
  <c r="N28" i="10"/>
  <c r="N48" i="10"/>
  <c r="N30" i="10"/>
  <c r="N37" i="10"/>
  <c r="N39" i="10"/>
  <c r="N34" i="10"/>
  <c r="N35" i="10"/>
  <c r="N2" i="10"/>
  <c r="N38" i="10"/>
  <c r="N40" i="10"/>
  <c r="N41" i="10"/>
  <c r="N42" i="10"/>
  <c r="N43" i="10"/>
  <c r="N46" i="10"/>
  <c r="N47" i="10"/>
  <c r="N45" i="10"/>
  <c r="N49" i="10"/>
  <c r="N53" i="10"/>
  <c r="N57" i="10"/>
  <c r="A57" i="10" s="1"/>
  <c r="N58" i="10"/>
  <c r="N61" i="10"/>
  <c r="N60" i="10"/>
  <c r="N3" i="10"/>
  <c r="A3" i="10" s="1"/>
  <c r="N63" i="10"/>
  <c r="N64" i="10"/>
  <c r="A64" i="10" s="1"/>
  <c r="N65" i="10"/>
  <c r="N5" i="10"/>
  <c r="N8" i="10"/>
  <c r="N7" i="10"/>
  <c r="N6" i="10"/>
  <c r="N9" i="10"/>
  <c r="N10" i="10"/>
  <c r="N11" i="10"/>
  <c r="N12" i="10"/>
  <c r="N14" i="10"/>
  <c r="N15" i="10"/>
  <c r="N13" i="10"/>
  <c r="A13" i="10" s="1"/>
  <c r="N18" i="10"/>
  <c r="N17" i="10"/>
  <c r="N21" i="10"/>
  <c r="N22" i="10"/>
  <c r="A22" i="10" s="1"/>
  <c r="N23" i="10"/>
  <c r="N16" i="10"/>
  <c r="A16" i="10" s="1"/>
  <c r="N24" i="10"/>
  <c r="N25" i="10"/>
  <c r="N26" i="10"/>
  <c r="N29" i="10"/>
  <c r="A29" i="10" s="1"/>
  <c r="C16" i="10"/>
  <c r="D16" i="10" s="1"/>
  <c r="E16" i="10"/>
  <c r="F16" i="10" s="1"/>
  <c r="G16" i="10" s="1"/>
  <c r="C9" i="10"/>
  <c r="D9" i="10" s="1"/>
  <c r="A45" i="10"/>
  <c r="C45" i="10"/>
  <c r="D45" i="10"/>
  <c r="E45" i="10"/>
  <c r="F45" i="10"/>
  <c r="G45" i="10" s="1"/>
  <c r="E13" i="10"/>
  <c r="F13" i="10" s="1"/>
  <c r="G13" i="10" s="1"/>
  <c r="E15" i="10"/>
  <c r="F15" i="10"/>
  <c r="G15" i="10" s="1"/>
  <c r="C13" i="10"/>
  <c r="D13" i="10" s="1"/>
  <c r="F9" i="10"/>
  <c r="G9" i="10" s="1"/>
  <c r="E65" i="10"/>
  <c r="F65" i="10" s="1"/>
  <c r="G65" i="10" s="1"/>
  <c r="C65" i="10"/>
  <c r="D65" i="10" s="1"/>
  <c r="A65" i="10"/>
  <c r="E64" i="10"/>
  <c r="F64" i="10" s="1"/>
  <c r="G64" i="10" s="1"/>
  <c r="C64" i="10"/>
  <c r="D64" i="10" s="1"/>
  <c r="F63" i="10"/>
  <c r="G63" i="10" s="1"/>
  <c r="C63" i="10"/>
  <c r="D63" i="10" s="1"/>
  <c r="A63" i="10"/>
  <c r="F3" i="10"/>
  <c r="G3" i="10" s="1"/>
  <c r="C3" i="10"/>
  <c r="D3" i="10" s="1"/>
  <c r="F60" i="10"/>
  <c r="G60" i="10" s="1"/>
  <c r="C60" i="10"/>
  <c r="D60" i="10" s="1"/>
  <c r="A60" i="10"/>
  <c r="E61" i="10"/>
  <c r="F61" i="10" s="1"/>
  <c r="G61" i="10" s="1"/>
  <c r="C61" i="10"/>
  <c r="D61" i="10" s="1"/>
  <c r="A61" i="10"/>
  <c r="F58" i="10"/>
  <c r="G58" i="10" s="1"/>
  <c r="C58" i="10"/>
  <c r="D58" i="10" s="1"/>
  <c r="A58" i="10"/>
  <c r="F57" i="10"/>
  <c r="G57" i="10" s="1"/>
  <c r="C57" i="10"/>
  <c r="D57" i="10" s="1"/>
  <c r="F53" i="10"/>
  <c r="G53" i="10" s="1"/>
  <c r="C53" i="10"/>
  <c r="D53" i="10" s="1"/>
  <c r="A53" i="10"/>
  <c r="E49" i="10"/>
  <c r="F49" i="10" s="1"/>
  <c r="G49" i="10" s="1"/>
  <c r="C49" i="10"/>
  <c r="D49" i="10" s="1"/>
  <c r="A49" i="10"/>
  <c r="E47" i="10"/>
  <c r="F47" i="10" s="1"/>
  <c r="G47" i="10" s="1"/>
  <c r="C47" i="10"/>
  <c r="D47" i="10" s="1"/>
  <c r="A47" i="10"/>
  <c r="F46" i="10"/>
  <c r="G46" i="10" s="1"/>
  <c r="C46" i="10"/>
  <c r="D46" i="10" s="1"/>
  <c r="A46" i="10"/>
  <c r="F43" i="10"/>
  <c r="G43" i="10" s="1"/>
  <c r="C43" i="10"/>
  <c r="D43" i="10" s="1"/>
  <c r="A43" i="10"/>
  <c r="F42" i="10"/>
  <c r="G42" i="10" s="1"/>
  <c r="C42" i="10"/>
  <c r="D42" i="10" s="1"/>
  <c r="A42" i="10"/>
  <c r="F41" i="10"/>
  <c r="G41" i="10" s="1"/>
  <c r="C41" i="10"/>
  <c r="D41" i="10" s="1"/>
  <c r="A41" i="10"/>
  <c r="F40" i="10"/>
  <c r="G40" i="10" s="1"/>
  <c r="C40" i="10"/>
  <c r="D40" i="10" s="1"/>
  <c r="A40" i="10"/>
  <c r="E38" i="10"/>
  <c r="F38" i="10" s="1"/>
  <c r="G38" i="10" s="1"/>
  <c r="C38" i="10"/>
  <c r="D38" i="10" s="1"/>
  <c r="A38" i="10"/>
  <c r="E2" i="10"/>
  <c r="F2" i="10" s="1"/>
  <c r="G2" i="10" s="1"/>
  <c r="C2" i="10"/>
  <c r="D2" i="10" s="1"/>
  <c r="A2" i="10"/>
  <c r="F35" i="10"/>
  <c r="G35" i="10" s="1"/>
  <c r="C35" i="10"/>
  <c r="D35" i="10" s="1"/>
  <c r="A35" i="10"/>
  <c r="E34" i="10"/>
  <c r="F34" i="10" s="1"/>
  <c r="G34" i="10" s="1"/>
  <c r="C34" i="10"/>
  <c r="D34" i="10" s="1"/>
  <c r="A34" i="10"/>
  <c r="E39" i="10"/>
  <c r="F39" i="10" s="1"/>
  <c r="G39" i="10" s="1"/>
  <c r="C39" i="10"/>
  <c r="D39" i="10" s="1"/>
  <c r="A39" i="10"/>
  <c r="F37" i="10"/>
  <c r="G37" i="10" s="1"/>
  <c r="C37" i="10"/>
  <c r="D37" i="10" s="1"/>
  <c r="A37" i="10"/>
  <c r="F30" i="10"/>
  <c r="G30" i="10" s="1"/>
  <c r="C30" i="10"/>
  <c r="D30" i="10" s="1"/>
  <c r="A30" i="10"/>
  <c r="E48" i="10"/>
  <c r="F48" i="10" s="1"/>
  <c r="G48" i="10" s="1"/>
  <c r="C48" i="10"/>
  <c r="D48" i="10" s="1"/>
  <c r="A48" i="10"/>
  <c r="F28" i="10"/>
  <c r="G28" i="10" s="1"/>
  <c r="E28" i="10"/>
  <c r="C28" i="10"/>
  <c r="D28" i="10" s="1"/>
  <c r="A28" i="10"/>
  <c r="E29" i="10"/>
  <c r="F29" i="10" s="1"/>
  <c r="G29" i="10" s="1"/>
  <c r="C29" i="10"/>
  <c r="D29" i="10" s="1"/>
  <c r="F26" i="10"/>
  <c r="G26" i="10" s="1"/>
  <c r="E26" i="10"/>
  <c r="C26" i="10"/>
  <c r="D26" i="10" s="1"/>
  <c r="A26" i="10"/>
  <c r="F25" i="10"/>
  <c r="G25" i="10" s="1"/>
  <c r="E25" i="10"/>
  <c r="C25" i="10"/>
  <c r="D25" i="10" s="1"/>
  <c r="A25" i="10"/>
  <c r="F24" i="10"/>
  <c r="G24" i="10" s="1"/>
  <c r="E24" i="10"/>
  <c r="C24" i="10"/>
  <c r="D24" i="10" s="1"/>
  <c r="A24" i="10"/>
  <c r="E23" i="10"/>
  <c r="F23" i="10" s="1"/>
  <c r="G23" i="10" s="1"/>
  <c r="C23" i="10"/>
  <c r="D23" i="10" s="1"/>
  <c r="A23" i="10"/>
  <c r="E22" i="10"/>
  <c r="F22" i="10" s="1"/>
  <c r="G22" i="10" s="1"/>
  <c r="C22" i="10"/>
  <c r="D22" i="10" s="1"/>
  <c r="C21" i="10"/>
  <c r="A21" i="10"/>
  <c r="F17" i="10"/>
  <c r="G17" i="10" s="1"/>
  <c r="E17" i="10"/>
  <c r="C17" i="10"/>
  <c r="D17" i="10" s="1"/>
  <c r="A17" i="10"/>
  <c r="E18" i="10"/>
  <c r="C18" i="10"/>
  <c r="A18" i="10"/>
  <c r="C15" i="10"/>
  <c r="D15" i="10" s="1"/>
  <c r="A15" i="10"/>
  <c r="F14" i="10"/>
  <c r="G14" i="10" s="1"/>
  <c r="C14" i="10"/>
  <c r="D14" i="10" s="1"/>
  <c r="A14" i="10"/>
  <c r="F12" i="10"/>
  <c r="G12" i="10" s="1"/>
  <c r="E12" i="10"/>
  <c r="C12" i="10"/>
  <c r="D12" i="10" s="1"/>
  <c r="A12" i="10"/>
  <c r="E11" i="10"/>
  <c r="F11" i="10" s="1"/>
  <c r="G11" i="10" s="1"/>
  <c r="C11" i="10"/>
  <c r="D11" i="10" s="1"/>
  <c r="A11" i="10"/>
  <c r="F10" i="10"/>
  <c r="G10" i="10" s="1"/>
  <c r="C10" i="10"/>
  <c r="D10" i="10" s="1"/>
  <c r="A10" i="10"/>
  <c r="A9" i="10"/>
  <c r="F6" i="10"/>
  <c r="G6" i="10" s="1"/>
  <c r="C6" i="10"/>
  <c r="D6" i="10" s="1"/>
  <c r="A6" i="10"/>
  <c r="F7" i="10"/>
  <c r="G7" i="10" s="1"/>
  <c r="C7" i="10"/>
  <c r="D7" i="10" s="1"/>
  <c r="A7" i="10"/>
  <c r="E8" i="10"/>
  <c r="F8" i="10" s="1"/>
  <c r="G8" i="10" s="1"/>
  <c r="C8" i="10"/>
  <c r="D8" i="10" s="1"/>
  <c r="A8" i="10"/>
  <c r="F5" i="10"/>
  <c r="G5" i="10" s="1"/>
  <c r="C5" i="10"/>
  <c r="D5" i="10" s="1"/>
  <c r="A5" i="10"/>
  <c r="N4" i="10"/>
  <c r="F4" i="10"/>
  <c r="G4" i="10" s="1"/>
  <c r="E4" i="10"/>
  <c r="C4" i="10"/>
  <c r="D4" i="10" s="1"/>
  <c r="A4" i="10"/>
  <c r="C59" i="9"/>
  <c r="D59" i="9" s="1"/>
  <c r="C58" i="9"/>
  <c r="C66" i="9"/>
  <c r="C14" i="9"/>
  <c r="D14" i="9" s="1"/>
  <c r="C15" i="9"/>
  <c r="C16" i="9"/>
  <c r="D16" i="9" s="1"/>
  <c r="C17" i="9"/>
  <c r="C18" i="9"/>
  <c r="D18" i="9" s="1"/>
  <c r="C19" i="9"/>
  <c r="C20" i="9"/>
  <c r="C21" i="9"/>
  <c r="C22" i="9"/>
  <c r="D22" i="9" s="1"/>
  <c r="C23" i="9"/>
  <c r="C24" i="9"/>
  <c r="C25" i="9"/>
  <c r="C26" i="9"/>
  <c r="D26" i="9" s="1"/>
  <c r="C27" i="9"/>
  <c r="C28" i="9"/>
  <c r="C29" i="9"/>
  <c r="C30" i="9"/>
  <c r="D30" i="9" s="1"/>
  <c r="C31" i="9"/>
  <c r="C32" i="9"/>
  <c r="D32" i="9" s="1"/>
  <c r="C33" i="9"/>
  <c r="C34" i="9"/>
  <c r="D34" i="9" s="1"/>
  <c r="C35" i="9"/>
  <c r="C36" i="9"/>
  <c r="D36" i="9" s="1"/>
  <c r="C37" i="9"/>
  <c r="C38" i="9"/>
  <c r="D38" i="9" s="1"/>
  <c r="C39" i="9"/>
  <c r="C40" i="9"/>
  <c r="C41" i="9"/>
  <c r="C42" i="9"/>
  <c r="D42" i="9" s="1"/>
  <c r="C43" i="9"/>
  <c r="C44" i="9"/>
  <c r="C45" i="9"/>
  <c r="C46" i="9"/>
  <c r="D46" i="9" s="1"/>
  <c r="C47" i="9"/>
  <c r="C50" i="9"/>
  <c r="D50" i="9" s="1"/>
  <c r="C48" i="9"/>
  <c r="C51" i="9"/>
  <c r="C52" i="9"/>
  <c r="F46" i="9"/>
  <c r="N7" i="9"/>
  <c r="N8" i="9"/>
  <c r="N9" i="9"/>
  <c r="N10" i="9"/>
  <c r="N11" i="9"/>
  <c r="N12" i="9"/>
  <c r="N13" i="9"/>
  <c r="N15" i="9"/>
  <c r="N14" i="9"/>
  <c r="N16" i="9"/>
  <c r="N17" i="9"/>
  <c r="N18" i="9"/>
  <c r="N19" i="9"/>
  <c r="N20" i="9"/>
  <c r="N21" i="9"/>
  <c r="N23" i="9"/>
  <c r="N24" i="9"/>
  <c r="N22" i="9"/>
  <c r="N25" i="9"/>
  <c r="N26" i="9"/>
  <c r="N27" i="9"/>
  <c r="N28" i="9"/>
  <c r="N29" i="9"/>
  <c r="N30" i="9"/>
  <c r="N31" i="9"/>
  <c r="N32" i="9"/>
  <c r="N34" i="9"/>
  <c r="A34" i="9" s="1"/>
  <c r="N35" i="9"/>
  <c r="N36" i="9"/>
  <c r="N37" i="9"/>
  <c r="A37" i="9" s="1"/>
  <c r="N38" i="9"/>
  <c r="A38" i="9" s="1"/>
  <c r="N39" i="9"/>
  <c r="N40" i="9"/>
  <c r="A40" i="9" s="1"/>
  <c r="N41" i="9"/>
  <c r="A41" i="9" s="1"/>
  <c r="N42" i="9"/>
  <c r="A42" i="9" s="1"/>
  <c r="N46" i="9"/>
  <c r="N43" i="9"/>
  <c r="A43" i="9" s="1"/>
  <c r="N44" i="9"/>
  <c r="A44" i="9" s="1"/>
  <c r="N45" i="9"/>
  <c r="A45" i="9" s="1"/>
  <c r="N47" i="9"/>
  <c r="N48" i="9"/>
  <c r="N49" i="9"/>
  <c r="N50" i="9"/>
  <c r="N51" i="9"/>
  <c r="N52" i="9"/>
  <c r="N33" i="9"/>
  <c r="N53" i="9"/>
  <c r="A23" i="9"/>
  <c r="F23" i="9"/>
  <c r="G46" i="9"/>
  <c r="A46" i="9"/>
  <c r="G23" i="9"/>
  <c r="E23" i="9"/>
  <c r="D23" i="9"/>
  <c r="A25" i="9"/>
  <c r="A27" i="9"/>
  <c r="A32" i="9"/>
  <c r="A29" i="9"/>
  <c r="A35" i="9"/>
  <c r="A36" i="9"/>
  <c r="N5" i="9"/>
  <c r="N3" i="9"/>
  <c r="N6" i="9"/>
  <c r="A14" i="9"/>
  <c r="A15" i="9"/>
  <c r="A16" i="9"/>
  <c r="A20" i="9"/>
  <c r="A19" i="9"/>
  <c r="A17" i="9"/>
  <c r="A18" i="9"/>
  <c r="A21" i="9"/>
  <c r="A22" i="9"/>
  <c r="A24" i="9"/>
  <c r="A28" i="9"/>
  <c r="A26" i="9"/>
  <c r="A30" i="9"/>
  <c r="A31" i="9"/>
  <c r="A39" i="9"/>
  <c r="A47" i="9"/>
  <c r="A48" i="9"/>
  <c r="A52" i="9"/>
  <c r="D20" i="9"/>
  <c r="E20" i="9"/>
  <c r="F20" i="9"/>
  <c r="G20" i="9" s="1"/>
  <c r="F21" i="9"/>
  <c r="G21" i="9" s="1"/>
  <c r="E21" i="9"/>
  <c r="D21" i="9"/>
  <c r="N2" i="9"/>
  <c r="O28" i="7"/>
  <c r="A28" i="7" s="1"/>
  <c r="O27" i="7"/>
  <c r="A27" i="7" s="1"/>
  <c r="E52" i="9"/>
  <c r="F52" i="9" s="1"/>
  <c r="F51" i="9"/>
  <c r="F48" i="9"/>
  <c r="G48" i="9" s="1"/>
  <c r="D48" i="9"/>
  <c r="E47" i="9"/>
  <c r="F47" i="9" s="1"/>
  <c r="G47" i="9" s="1"/>
  <c r="D47" i="9"/>
  <c r="F44" i="9"/>
  <c r="G44" i="9" s="1"/>
  <c r="D44" i="9"/>
  <c r="E42" i="9"/>
  <c r="F42" i="9" s="1"/>
  <c r="G42" i="9" s="1"/>
  <c r="E41" i="9"/>
  <c r="F41" i="9" s="1"/>
  <c r="G41" i="9" s="1"/>
  <c r="D41" i="9"/>
  <c r="F40" i="9"/>
  <c r="G40" i="9" s="1"/>
  <c r="D40" i="9"/>
  <c r="F39" i="9"/>
  <c r="G39" i="9" s="1"/>
  <c r="D39" i="9"/>
  <c r="E37" i="9"/>
  <c r="F37" i="9" s="1"/>
  <c r="G37" i="9" s="1"/>
  <c r="D37" i="9"/>
  <c r="E31" i="9"/>
  <c r="F31" i="9" s="1"/>
  <c r="G31" i="9" s="1"/>
  <c r="D31" i="9"/>
  <c r="E34" i="9"/>
  <c r="F34" i="9" s="1"/>
  <c r="G34" i="9" s="1"/>
  <c r="E30" i="9"/>
  <c r="F30" i="9" s="1"/>
  <c r="G30" i="9" s="1"/>
  <c r="F26" i="9"/>
  <c r="G26" i="9" s="1"/>
  <c r="E28" i="9"/>
  <c r="F28" i="9" s="1"/>
  <c r="G28" i="9" s="1"/>
  <c r="D28" i="9"/>
  <c r="E24" i="9"/>
  <c r="F24" i="9" s="1"/>
  <c r="G24" i="9" s="1"/>
  <c r="D24" i="9"/>
  <c r="E22" i="9"/>
  <c r="F22" i="9" s="1"/>
  <c r="G22" i="9" s="1"/>
  <c r="F33" i="9"/>
  <c r="G33" i="9" s="1"/>
  <c r="D33" i="9"/>
  <c r="F19" i="9"/>
  <c r="G19" i="9" s="1"/>
  <c r="E19" i="9"/>
  <c r="D19" i="9"/>
  <c r="E18" i="9"/>
  <c r="F18" i="9" s="1"/>
  <c r="G18" i="9" s="1"/>
  <c r="E17" i="9"/>
  <c r="F17" i="9" s="1"/>
  <c r="G17" i="9" s="1"/>
  <c r="D17" i="9"/>
  <c r="E16" i="9"/>
  <c r="F16" i="9" s="1"/>
  <c r="G16" i="9" s="1"/>
  <c r="F15" i="9"/>
  <c r="G15" i="9" s="1"/>
  <c r="E15" i="9"/>
  <c r="D15" i="9"/>
  <c r="E59" i="9"/>
  <c r="F59" i="9" s="1"/>
  <c r="G59" i="9" s="1"/>
  <c r="F50" i="9"/>
  <c r="G50" i="9" s="1"/>
  <c r="F45" i="9"/>
  <c r="G45" i="9" s="1"/>
  <c r="D45" i="9"/>
  <c r="F43" i="9"/>
  <c r="G43" i="9" s="1"/>
  <c r="D43" i="9"/>
  <c r="F38" i="9"/>
  <c r="G38" i="9" s="1"/>
  <c r="F36" i="9"/>
  <c r="G36" i="9" s="1"/>
  <c r="F35" i="9"/>
  <c r="G35" i="9" s="1"/>
  <c r="D35" i="9"/>
  <c r="E29" i="9"/>
  <c r="F29" i="9" s="1"/>
  <c r="G29" i="9" s="1"/>
  <c r="D29" i="9"/>
  <c r="E32" i="9"/>
  <c r="F32" i="9" s="1"/>
  <c r="G32" i="9" s="1"/>
  <c r="F27" i="9"/>
  <c r="G27" i="9" s="1"/>
  <c r="D27" i="9"/>
  <c r="E25" i="9"/>
  <c r="F25" i="9" s="1"/>
  <c r="G25" i="9" s="1"/>
  <c r="D25" i="9"/>
  <c r="F66" i="9"/>
  <c r="G66" i="9" s="1"/>
  <c r="D66" i="9"/>
  <c r="E14" i="9"/>
  <c r="F14" i="9" s="1"/>
  <c r="G14" i="9" s="1"/>
  <c r="F58" i="9"/>
  <c r="G58" i="9" s="1"/>
  <c r="F33" i="7"/>
  <c r="G33" i="7"/>
  <c r="E33" i="7"/>
  <c r="C33" i="7"/>
  <c r="D33" i="7" s="1"/>
  <c r="O33" i="7"/>
  <c r="A33" i="7" s="1"/>
  <c r="J22" i="8"/>
  <c r="J21" i="8"/>
  <c r="G5" i="8"/>
  <c r="J11" i="8"/>
  <c r="O18" i="7"/>
  <c r="A18" i="7" s="1"/>
  <c r="O19" i="7"/>
  <c r="A19" i="7" s="1"/>
  <c r="O20" i="7"/>
  <c r="A20" i="7" s="1"/>
  <c r="O2" i="7"/>
  <c r="A2" i="7" s="1"/>
  <c r="O22" i="7"/>
  <c r="A22" i="7" s="1"/>
  <c r="O25" i="7"/>
  <c r="A25" i="7" s="1"/>
  <c r="O23" i="7"/>
  <c r="A23" i="7" s="1"/>
  <c r="O3" i="7"/>
  <c r="A3" i="7" s="1"/>
  <c r="O24" i="7"/>
  <c r="A24" i="7" s="1"/>
  <c r="O4" i="7"/>
  <c r="A4" i="7" s="1"/>
  <c r="O31" i="7"/>
  <c r="A31" i="7" s="1"/>
  <c r="O5" i="7"/>
  <c r="A5" i="7" s="1"/>
  <c r="O30" i="7"/>
  <c r="A30" i="7" s="1"/>
  <c r="O32" i="7"/>
  <c r="A32" i="7" s="1"/>
  <c r="O29" i="7"/>
  <c r="A29" i="7" s="1"/>
  <c r="O34" i="7"/>
  <c r="A34" i="7" s="1"/>
  <c r="O35" i="7"/>
  <c r="A35" i="7" s="1"/>
  <c r="O36" i="7"/>
  <c r="A36" i="7" s="1"/>
  <c r="O6" i="7"/>
  <c r="A6" i="7" s="1"/>
  <c r="O37" i="7"/>
  <c r="A37" i="7" s="1"/>
  <c r="O40" i="7"/>
  <c r="A40" i="7" s="1"/>
  <c r="O38" i="7"/>
  <c r="A38" i="7" s="1"/>
  <c r="O43" i="7"/>
  <c r="A43" i="7" s="1"/>
  <c r="O7" i="7"/>
  <c r="A7" i="7" s="1"/>
  <c r="O41" i="7"/>
  <c r="A41" i="7" s="1"/>
  <c r="O8" i="7"/>
  <c r="A8" i="7" s="1"/>
  <c r="O42" i="7"/>
  <c r="A42" i="7" s="1"/>
  <c r="O9" i="7"/>
  <c r="A9" i="7" s="1"/>
  <c r="O10" i="7"/>
  <c r="A10" i="7" s="1"/>
  <c r="O39" i="7"/>
  <c r="A39" i="7" s="1"/>
  <c r="O11" i="7"/>
  <c r="A11" i="7" s="1"/>
  <c r="O12" i="7"/>
  <c r="A12" i="7" s="1"/>
  <c r="O44" i="7"/>
  <c r="A44" i="7" s="1"/>
  <c r="O45" i="7"/>
  <c r="A45" i="7" s="1"/>
  <c r="O46" i="7"/>
  <c r="A46" i="7" s="1"/>
  <c r="O47" i="7"/>
  <c r="A47" i="7" s="1"/>
  <c r="O13" i="7"/>
  <c r="A13" i="7" s="1"/>
  <c r="O48" i="7"/>
  <c r="A48" i="7" s="1"/>
  <c r="O14" i="7"/>
  <c r="A14" i="7" s="1"/>
  <c r="O15" i="7"/>
  <c r="A15" i="7" s="1"/>
  <c r="O50" i="7"/>
  <c r="A50" i="7" s="1"/>
  <c r="O16" i="7"/>
  <c r="A16" i="7" s="1"/>
  <c r="O51" i="7"/>
  <c r="A51" i="7" s="1"/>
  <c r="O52" i="7"/>
  <c r="A52" i="7" s="1"/>
  <c r="O53" i="7"/>
  <c r="A53" i="7" s="1"/>
  <c r="O54" i="7"/>
  <c r="O17" i="7"/>
  <c r="A17" i="7" s="1"/>
  <c r="F40" i="7"/>
  <c r="G40" i="7" s="1"/>
  <c r="C40" i="7"/>
  <c r="D40" i="7" s="1"/>
  <c r="E25" i="7"/>
  <c r="F25" i="7" s="1"/>
  <c r="G25" i="7" s="1"/>
  <c r="E36" i="7"/>
  <c r="F36" i="7" s="1"/>
  <c r="G36" i="7" s="1"/>
  <c r="E53" i="7"/>
  <c r="F53" i="7" s="1"/>
  <c r="G53" i="7" s="1"/>
  <c r="C53" i="7"/>
  <c r="D53" i="7" s="1"/>
  <c r="E52" i="7"/>
  <c r="F52" i="7" s="1"/>
  <c r="G52" i="7" s="1"/>
  <c r="C52" i="7"/>
  <c r="D52" i="7" s="1"/>
  <c r="F51" i="7"/>
  <c r="G51" i="7" s="1"/>
  <c r="C51" i="7"/>
  <c r="D51" i="7" s="1"/>
  <c r="F16" i="7"/>
  <c r="G16" i="7" s="1"/>
  <c r="C16" i="7"/>
  <c r="D16" i="7" s="1"/>
  <c r="E50" i="7"/>
  <c r="F50" i="7" s="1"/>
  <c r="G50" i="7" s="1"/>
  <c r="C50" i="7"/>
  <c r="D50" i="7" s="1"/>
  <c r="F15" i="7"/>
  <c r="G15" i="7" s="1"/>
  <c r="C15" i="7"/>
  <c r="D15" i="7" s="1"/>
  <c r="F14" i="7"/>
  <c r="G14" i="7" s="1"/>
  <c r="C14" i="7"/>
  <c r="D14" i="7" s="1"/>
  <c r="E49" i="7"/>
  <c r="F49" i="7" s="1"/>
  <c r="G49" i="7" s="1"/>
  <c r="B49" i="7"/>
  <c r="C49" i="7" s="1"/>
  <c r="D49" i="7" s="1"/>
  <c r="F48" i="7"/>
  <c r="G48" i="7" s="1"/>
  <c r="C48" i="7"/>
  <c r="D48" i="7" s="1"/>
  <c r="F13" i="7"/>
  <c r="G13" i="7" s="1"/>
  <c r="C13" i="7"/>
  <c r="D13" i="7" s="1"/>
  <c r="E47" i="7"/>
  <c r="F47" i="7" s="1"/>
  <c r="G47" i="7" s="1"/>
  <c r="C47" i="7"/>
  <c r="D47" i="7" s="1"/>
  <c r="E46" i="7"/>
  <c r="F46" i="7" s="1"/>
  <c r="G46" i="7" s="1"/>
  <c r="C46" i="7"/>
  <c r="D46" i="7" s="1"/>
  <c r="F45" i="7"/>
  <c r="G45" i="7" s="1"/>
  <c r="C45" i="7"/>
  <c r="D45" i="7" s="1"/>
  <c r="F44" i="7"/>
  <c r="G44" i="7" s="1"/>
  <c r="C44" i="7"/>
  <c r="D44" i="7" s="1"/>
  <c r="F12" i="7"/>
  <c r="G12" i="7" s="1"/>
  <c r="C12" i="7"/>
  <c r="D12" i="7" s="1"/>
  <c r="F11" i="7"/>
  <c r="G11" i="7" s="1"/>
  <c r="C11" i="7"/>
  <c r="D11" i="7" s="1"/>
  <c r="E39" i="7"/>
  <c r="F39" i="7" s="1"/>
  <c r="G39" i="7" s="1"/>
  <c r="C39" i="7"/>
  <c r="D39" i="7" s="1"/>
  <c r="F10" i="7"/>
  <c r="G10" i="7" s="1"/>
  <c r="C10" i="7"/>
  <c r="D10" i="7" s="1"/>
  <c r="E9" i="7"/>
  <c r="F9" i="7" s="1"/>
  <c r="G9" i="7" s="1"/>
  <c r="C9" i="7"/>
  <c r="D9" i="7" s="1"/>
  <c r="E42" i="7"/>
  <c r="F42" i="7" s="1"/>
  <c r="G42" i="7" s="1"/>
  <c r="C42" i="7"/>
  <c r="D42" i="7" s="1"/>
  <c r="E8" i="7"/>
  <c r="F8" i="7" s="1"/>
  <c r="G8" i="7" s="1"/>
  <c r="C8" i="7"/>
  <c r="D8" i="7" s="1"/>
  <c r="E41" i="7"/>
  <c r="F41" i="7" s="1"/>
  <c r="G41" i="7" s="1"/>
  <c r="C41" i="7"/>
  <c r="D41" i="7" s="1"/>
  <c r="F7" i="7"/>
  <c r="G7" i="7" s="1"/>
  <c r="C7" i="7"/>
  <c r="D7" i="7" s="1"/>
  <c r="E43" i="7"/>
  <c r="F43" i="7" s="1"/>
  <c r="G43" i="7" s="1"/>
  <c r="C43" i="7"/>
  <c r="D43" i="7" s="1"/>
  <c r="F38" i="7"/>
  <c r="G38" i="7" s="1"/>
  <c r="C38" i="7"/>
  <c r="D38" i="7" s="1"/>
  <c r="E37" i="7"/>
  <c r="F37" i="7" s="1"/>
  <c r="G37" i="7" s="1"/>
  <c r="C37" i="7"/>
  <c r="D37" i="7" s="1"/>
  <c r="E6" i="7"/>
  <c r="F6" i="7" s="1"/>
  <c r="G6" i="7" s="1"/>
  <c r="C6" i="7"/>
  <c r="D6" i="7" s="1"/>
  <c r="C36" i="7"/>
  <c r="D36" i="7" s="1"/>
  <c r="E35" i="7"/>
  <c r="F35" i="7" s="1"/>
  <c r="G35" i="7" s="1"/>
  <c r="C35" i="7"/>
  <c r="D35" i="7" s="1"/>
  <c r="E34" i="7"/>
  <c r="F34" i="7" s="1"/>
  <c r="G34" i="7" s="1"/>
  <c r="C34" i="7"/>
  <c r="D34" i="7" s="1"/>
  <c r="E29" i="7"/>
  <c r="F29" i="7" s="1"/>
  <c r="G29" i="7" s="1"/>
  <c r="C29" i="7"/>
  <c r="D29" i="7" s="1"/>
  <c r="E32" i="7"/>
  <c r="F32" i="7" s="1"/>
  <c r="G32" i="7" s="1"/>
  <c r="C32" i="7"/>
  <c r="D32" i="7" s="1"/>
  <c r="E30" i="7"/>
  <c r="F30" i="7" s="1"/>
  <c r="G30" i="7" s="1"/>
  <c r="C30" i="7"/>
  <c r="D30" i="7" s="1"/>
  <c r="F5" i="7"/>
  <c r="G5" i="7" s="1"/>
  <c r="E5" i="7"/>
  <c r="C5" i="7"/>
  <c r="D5" i="7" s="1"/>
  <c r="E31" i="7"/>
  <c r="F31" i="7" s="1"/>
  <c r="G31" i="7" s="1"/>
  <c r="C31" i="7"/>
  <c r="D31" i="7" s="1"/>
  <c r="F28" i="7"/>
  <c r="G28" i="7" s="1"/>
  <c r="E28" i="7"/>
  <c r="C28" i="7"/>
  <c r="D28" i="7" s="1"/>
  <c r="E27" i="7"/>
  <c r="F27" i="7" s="1"/>
  <c r="G27" i="7" s="1"/>
  <c r="C27" i="7"/>
  <c r="D27" i="7" s="1"/>
  <c r="F4" i="7"/>
  <c r="G4" i="7" s="1"/>
  <c r="C4" i="7"/>
  <c r="D4" i="7" s="1"/>
  <c r="F24" i="7"/>
  <c r="G24" i="7" s="1"/>
  <c r="C24" i="7"/>
  <c r="D24" i="7" s="1"/>
  <c r="E3" i="7"/>
  <c r="F3" i="7" s="1"/>
  <c r="G3" i="7" s="1"/>
  <c r="C3" i="7"/>
  <c r="D3" i="7" s="1"/>
  <c r="C25" i="7"/>
  <c r="D25" i="7" s="1"/>
  <c r="F22" i="7"/>
  <c r="G22" i="7" s="1"/>
  <c r="E22" i="7"/>
  <c r="C22" i="7"/>
  <c r="D22" i="7" s="1"/>
  <c r="F2" i="7"/>
  <c r="G2" i="7" s="1"/>
  <c r="C2" i="7"/>
  <c r="D2" i="7" s="1"/>
  <c r="E21" i="7"/>
  <c r="F21" i="7" s="1"/>
  <c r="G21" i="7" s="1"/>
  <c r="B21" i="7"/>
  <c r="C21" i="7" s="1"/>
  <c r="D21" i="7" s="1"/>
  <c r="F20" i="7"/>
  <c r="G20" i="7" s="1"/>
  <c r="C20" i="7"/>
  <c r="D20" i="7" s="1"/>
  <c r="E19" i="7"/>
  <c r="F19" i="7" s="1"/>
  <c r="G19" i="7" s="1"/>
  <c r="C19" i="7"/>
  <c r="D19" i="7" s="1"/>
  <c r="F18" i="7"/>
  <c r="G18" i="7" s="1"/>
  <c r="C18" i="7"/>
  <c r="D18" i="7" s="1"/>
  <c r="F17" i="7"/>
  <c r="G17" i="7" s="1"/>
  <c r="E17" i="7"/>
  <c r="C17" i="7"/>
  <c r="D17" i="7" s="1"/>
  <c r="E41" i="6"/>
  <c r="F41" i="6" s="1"/>
  <c r="G41" i="6" s="1"/>
  <c r="F3" i="6"/>
  <c r="E28" i="6"/>
  <c r="F28" i="6" s="1"/>
  <c r="G28" i="6" s="1"/>
  <c r="E32" i="6"/>
  <c r="F32" i="6" s="1"/>
  <c r="G32" i="6" s="1"/>
  <c r="E25" i="6"/>
  <c r="F25" i="6" s="1"/>
  <c r="G25" i="6" s="1"/>
  <c r="C25" i="6"/>
  <c r="D25" i="6" s="1"/>
  <c r="C23" i="6"/>
  <c r="D23" i="6" s="1"/>
  <c r="E23" i="6"/>
  <c r="F23" i="6" s="1"/>
  <c r="G23" i="6" s="1"/>
  <c r="C16" i="6"/>
  <c r="D16" i="6" s="1"/>
  <c r="E16" i="6"/>
  <c r="F16" i="6"/>
  <c r="G16" i="6" s="1"/>
  <c r="E14" i="6"/>
  <c r="F14" i="6"/>
  <c r="G14" i="6" s="1"/>
  <c r="C14" i="6"/>
  <c r="D14" i="6" s="1"/>
  <c r="F8" i="6"/>
  <c r="G8" i="6" s="1"/>
  <c r="E8" i="6"/>
  <c r="C8" i="6"/>
  <c r="D8" i="6" s="1"/>
  <c r="E2" i="6"/>
  <c r="E51" i="6"/>
  <c r="F51" i="6" s="1"/>
  <c r="G51" i="6" s="1"/>
  <c r="C51" i="6"/>
  <c r="D51" i="6" s="1"/>
  <c r="E50" i="6"/>
  <c r="F50" i="6" s="1"/>
  <c r="G50" i="6" s="1"/>
  <c r="C50" i="6"/>
  <c r="D50" i="6" s="1"/>
  <c r="F49" i="6"/>
  <c r="G49" i="6" s="1"/>
  <c r="C49" i="6"/>
  <c r="D49" i="6" s="1"/>
  <c r="F48" i="6"/>
  <c r="G48" i="6" s="1"/>
  <c r="C48" i="6"/>
  <c r="D48" i="6" s="1"/>
  <c r="E47" i="6"/>
  <c r="F47" i="6" s="1"/>
  <c r="G47" i="6" s="1"/>
  <c r="C47" i="6"/>
  <c r="D47" i="6" s="1"/>
  <c r="F46" i="6"/>
  <c r="G46" i="6" s="1"/>
  <c r="C46" i="6"/>
  <c r="D46" i="6" s="1"/>
  <c r="F45" i="6"/>
  <c r="G45" i="6" s="1"/>
  <c r="C45" i="6"/>
  <c r="D45" i="6" s="1"/>
  <c r="E44" i="6"/>
  <c r="F44" i="6" s="1"/>
  <c r="G44" i="6" s="1"/>
  <c r="B44" i="6"/>
  <c r="C44" i="6" s="1"/>
  <c r="D44" i="6" s="1"/>
  <c r="F43" i="6"/>
  <c r="G43" i="6" s="1"/>
  <c r="C43" i="6"/>
  <c r="D43" i="6" s="1"/>
  <c r="F42" i="6"/>
  <c r="G42" i="6" s="1"/>
  <c r="C42" i="6"/>
  <c r="D42" i="6" s="1"/>
  <c r="C41" i="6"/>
  <c r="D41" i="6" s="1"/>
  <c r="E40" i="6"/>
  <c r="F40" i="6" s="1"/>
  <c r="G40" i="6" s="1"/>
  <c r="C40" i="6"/>
  <c r="D40" i="6" s="1"/>
  <c r="F39" i="6"/>
  <c r="G39" i="6" s="1"/>
  <c r="C39" i="6"/>
  <c r="D39" i="6" s="1"/>
  <c r="F38" i="6"/>
  <c r="G38" i="6" s="1"/>
  <c r="C38" i="6"/>
  <c r="D38" i="6" s="1"/>
  <c r="F36" i="6"/>
  <c r="G36" i="6" s="1"/>
  <c r="C36" i="6"/>
  <c r="D36" i="6" s="1"/>
  <c r="F37" i="6"/>
  <c r="G37" i="6" s="1"/>
  <c r="C37" i="6"/>
  <c r="D37" i="6" s="1"/>
  <c r="F34" i="6"/>
  <c r="G34" i="6" s="1"/>
  <c r="C34" i="6"/>
  <c r="D34" i="6" s="1"/>
  <c r="C32" i="6"/>
  <c r="D32" i="6" s="1"/>
  <c r="E30" i="6"/>
  <c r="F30" i="6" s="1"/>
  <c r="G30" i="6" s="1"/>
  <c r="C30" i="6"/>
  <c r="D30" i="6" s="1"/>
  <c r="E33" i="6"/>
  <c r="F33" i="6" s="1"/>
  <c r="G33" i="6" s="1"/>
  <c r="C33" i="6"/>
  <c r="D33" i="6" s="1"/>
  <c r="E31" i="6"/>
  <c r="F31" i="6" s="1"/>
  <c r="G31" i="6" s="1"/>
  <c r="C31" i="6"/>
  <c r="D31" i="6" s="1"/>
  <c r="E35" i="6"/>
  <c r="F35" i="6" s="1"/>
  <c r="G35" i="6" s="1"/>
  <c r="C35" i="6"/>
  <c r="D35" i="6" s="1"/>
  <c r="C28" i="6"/>
  <c r="D28" i="6" s="1"/>
  <c r="F29" i="6"/>
  <c r="G29" i="6" s="1"/>
  <c r="C29" i="6"/>
  <c r="D29" i="6" s="1"/>
  <c r="F27" i="6"/>
  <c r="G27" i="6" s="1"/>
  <c r="C27" i="6"/>
  <c r="D27" i="6" s="1"/>
  <c r="E26" i="6"/>
  <c r="F26" i="6" s="1"/>
  <c r="G26" i="6" s="1"/>
  <c r="C26" i="6"/>
  <c r="D26" i="6" s="1"/>
  <c r="E24" i="6"/>
  <c r="F24" i="6" s="1"/>
  <c r="G24" i="6" s="1"/>
  <c r="C24" i="6"/>
  <c r="D24" i="6" s="1"/>
  <c r="E21" i="6"/>
  <c r="F21" i="6" s="1"/>
  <c r="G21" i="6" s="1"/>
  <c r="C21" i="6"/>
  <c r="D21" i="6" s="1"/>
  <c r="E19" i="6"/>
  <c r="F19" i="6" s="1"/>
  <c r="G19" i="6" s="1"/>
  <c r="C19" i="6"/>
  <c r="D19" i="6" s="1"/>
  <c r="E18" i="6"/>
  <c r="F18" i="6" s="1"/>
  <c r="G18" i="6" s="1"/>
  <c r="C18" i="6"/>
  <c r="D18" i="6" s="1"/>
  <c r="E17" i="6"/>
  <c r="F17" i="6" s="1"/>
  <c r="G17" i="6" s="1"/>
  <c r="C17" i="6"/>
  <c r="D17" i="6" s="1"/>
  <c r="E15" i="6"/>
  <c r="F15" i="6" s="1"/>
  <c r="G15" i="6" s="1"/>
  <c r="C15" i="6"/>
  <c r="D15" i="6" s="1"/>
  <c r="E13" i="6"/>
  <c r="F13" i="6" s="1"/>
  <c r="G13" i="6" s="1"/>
  <c r="C13" i="6"/>
  <c r="D13" i="6" s="1"/>
  <c r="E20" i="6"/>
  <c r="F20" i="6" s="1"/>
  <c r="G20" i="6" s="1"/>
  <c r="C20" i="6"/>
  <c r="D20" i="6" s="1"/>
  <c r="F12" i="6"/>
  <c r="G12" i="6" s="1"/>
  <c r="C12" i="6"/>
  <c r="D12" i="6" s="1"/>
  <c r="E10" i="6"/>
  <c r="F10" i="6" s="1"/>
  <c r="G10" i="6" s="1"/>
  <c r="C10" i="6"/>
  <c r="D10" i="6" s="1"/>
  <c r="F11" i="6"/>
  <c r="G11" i="6" s="1"/>
  <c r="C11" i="6"/>
  <c r="D11" i="6" s="1"/>
  <c r="F7" i="6"/>
  <c r="G7" i="6" s="1"/>
  <c r="C7" i="6"/>
  <c r="D7" i="6" s="1"/>
  <c r="E6" i="6"/>
  <c r="F6" i="6" s="1"/>
  <c r="G6" i="6" s="1"/>
  <c r="B6" i="6"/>
  <c r="C6" i="6" s="1"/>
  <c r="D6" i="6" s="1"/>
  <c r="F5" i="6"/>
  <c r="G5" i="6" s="1"/>
  <c r="C5" i="6"/>
  <c r="D5" i="6" s="1"/>
  <c r="E9" i="6"/>
  <c r="F9" i="6" s="1"/>
  <c r="G9" i="6" s="1"/>
  <c r="C9" i="6"/>
  <c r="D9" i="6" s="1"/>
  <c r="E4" i="6"/>
  <c r="F4" i="6" s="1"/>
  <c r="G4" i="6" s="1"/>
  <c r="C4" i="6"/>
  <c r="D4" i="6" s="1"/>
  <c r="G3" i="6"/>
  <c r="C3" i="6"/>
  <c r="D3" i="6" s="1"/>
  <c r="F2" i="6"/>
  <c r="G2" i="6" s="1"/>
  <c r="C2" i="6"/>
  <c r="D2" i="6" s="1"/>
  <c r="E35" i="4"/>
  <c r="F35" i="4" s="1"/>
  <c r="G35" i="4" s="1"/>
  <c r="C35" i="4"/>
  <c r="D35" i="4" s="1"/>
  <c r="D18" i="10" l="1"/>
  <c r="F18" i="10"/>
  <c r="G18" i="10"/>
  <c r="D21" i="10"/>
  <c r="F21" i="10"/>
  <c r="G21" i="10" s="1"/>
  <c r="F20" i="10"/>
  <c r="G20" i="10" s="1"/>
  <c r="D20" i="10"/>
  <c r="N4" i="9"/>
  <c r="O49" i="7"/>
  <c r="A49" i="7" s="1"/>
  <c r="O21" i="7"/>
  <c r="A21" i="7" s="1"/>
  <c r="E12" i="4"/>
  <c r="F12" i="4" s="1"/>
  <c r="G12" i="4" s="1"/>
  <c r="F53" i="4"/>
  <c r="E10" i="4"/>
  <c r="F10" i="4" s="1"/>
  <c r="G10" i="4" s="1"/>
  <c r="F9" i="4"/>
  <c r="G9" i="4" s="1"/>
  <c r="F40" i="4"/>
  <c r="G40" i="4" s="1"/>
  <c r="C28" i="4"/>
  <c r="D28" i="4" s="1"/>
  <c r="C18" i="4"/>
  <c r="D18" i="4" s="1"/>
  <c r="C12" i="4"/>
  <c r="D12" i="4" s="1"/>
  <c r="C19" i="4"/>
  <c r="D19" i="4" s="1"/>
  <c r="C20" i="4"/>
  <c r="D20" i="4" s="1"/>
  <c r="C21" i="4"/>
  <c r="D21" i="4" s="1"/>
  <c r="C23" i="4"/>
  <c r="D23" i="4" s="1"/>
  <c r="C24" i="4"/>
  <c r="D24" i="4" s="1"/>
  <c r="C25" i="4"/>
  <c r="D25" i="4" s="1"/>
  <c r="C27" i="4"/>
  <c r="D27" i="4" s="1"/>
  <c r="C11" i="4"/>
  <c r="D11" i="4" s="1"/>
  <c r="C9" i="4"/>
  <c r="D9" i="4" s="1"/>
  <c r="C10" i="4"/>
  <c r="D10" i="4" s="1"/>
  <c r="C14" i="4"/>
  <c r="D14" i="4" s="1"/>
  <c r="C13" i="4"/>
  <c r="D13" i="4" s="1"/>
  <c r="C16" i="4"/>
  <c r="D16" i="4" s="1"/>
  <c r="C15" i="4"/>
  <c r="D15" i="4" s="1"/>
  <c r="C17" i="4"/>
  <c r="D17" i="4" s="1"/>
  <c r="E48" i="4"/>
  <c r="F48" i="4" s="1"/>
  <c r="G48" i="4" s="1"/>
  <c r="E51" i="4"/>
  <c r="F51" i="4" s="1"/>
  <c r="G51" i="4" s="1"/>
  <c r="E52" i="4"/>
  <c r="F52" i="4" s="1"/>
  <c r="G52" i="4" s="1"/>
  <c r="E44" i="4"/>
  <c r="F44" i="4" s="1"/>
  <c r="G44" i="4" s="1"/>
  <c r="B44" i="4"/>
  <c r="C44" i="4" s="1"/>
  <c r="D44" i="4" s="1"/>
  <c r="E28" i="4"/>
  <c r="F28" i="4" s="1"/>
  <c r="G28" i="4" s="1"/>
  <c r="E39" i="4"/>
  <c r="F39" i="4" s="1"/>
  <c r="G39" i="4" s="1"/>
  <c r="E22" i="4"/>
  <c r="F22" i="4" s="1"/>
  <c r="G22" i="4" s="1"/>
  <c r="E36" i="4"/>
  <c r="F36" i="4" s="1"/>
  <c r="G36" i="4" s="1"/>
  <c r="E29" i="4"/>
  <c r="F29" i="4" s="1"/>
  <c r="G29" i="4" s="1"/>
  <c r="E30" i="4"/>
  <c r="F30" i="4" s="1"/>
  <c r="G30" i="4" s="1"/>
  <c r="E27" i="4"/>
  <c r="F27" i="4" s="1"/>
  <c r="G27" i="4" s="1"/>
  <c r="E23" i="4"/>
  <c r="F23" i="4" s="1"/>
  <c r="G23" i="4" s="1"/>
  <c r="E20" i="4"/>
  <c r="F20" i="4" s="1"/>
  <c r="G20" i="4" s="1"/>
  <c r="E21" i="4"/>
  <c r="F21" i="4" s="1"/>
  <c r="G21" i="4" s="1"/>
  <c r="E19" i="4"/>
  <c r="F19" i="4" s="1"/>
  <c r="G19" i="4" s="1"/>
  <c r="E18" i="4"/>
  <c r="F18" i="4" s="1"/>
  <c r="G18" i="4" s="1"/>
  <c r="E17" i="4"/>
  <c r="F17" i="4" s="1"/>
  <c r="G17" i="4" s="1"/>
  <c r="E15" i="4"/>
  <c r="F15" i="4" s="1"/>
  <c r="G15" i="4" s="1"/>
  <c r="E16" i="4"/>
  <c r="F16" i="4" s="1"/>
  <c r="G16" i="4" s="1"/>
  <c r="E13" i="4"/>
  <c r="F13" i="4" s="1"/>
  <c r="G13" i="4" s="1"/>
  <c r="C52" i="4"/>
  <c r="D52" i="4" s="1"/>
  <c r="C8" i="4"/>
  <c r="D8" i="4" s="1"/>
  <c r="C26" i="4"/>
  <c r="D26" i="4" s="1"/>
  <c r="C30" i="4"/>
  <c r="D30" i="4" s="1"/>
  <c r="C29" i="4"/>
  <c r="D29" i="4" s="1"/>
  <c r="C31" i="4"/>
  <c r="D31" i="4" s="1"/>
  <c r="C32" i="4"/>
  <c r="D32" i="4" s="1"/>
  <c r="C34" i="4"/>
  <c r="D34" i="4" s="1"/>
  <c r="C36" i="4"/>
  <c r="D36" i="4" s="1"/>
  <c r="C33" i="4"/>
  <c r="D33" i="4" s="1"/>
  <c r="C37" i="4"/>
  <c r="D37" i="4" s="1"/>
  <c r="C22" i="4"/>
  <c r="D22" i="4" s="1"/>
  <c r="C38" i="4"/>
  <c r="D38" i="4" s="1"/>
  <c r="C39" i="4"/>
  <c r="D39" i="4" s="1"/>
  <c r="C41" i="4"/>
  <c r="D41" i="4" s="1"/>
  <c r="C40" i="4"/>
  <c r="D40" i="4" s="1"/>
  <c r="C42" i="4"/>
  <c r="D42" i="4" s="1"/>
  <c r="C43" i="4"/>
  <c r="D43" i="4" s="1"/>
  <c r="C46" i="4"/>
  <c r="D46" i="4" s="1"/>
  <c r="C45" i="4"/>
  <c r="D45" i="4" s="1"/>
  <c r="C47" i="4"/>
  <c r="D47" i="4" s="1"/>
  <c r="C49" i="4"/>
  <c r="D49" i="4" s="1"/>
  <c r="C48" i="4"/>
  <c r="D48" i="4" s="1"/>
  <c r="C50" i="4"/>
  <c r="D50" i="4" s="1"/>
  <c r="C51" i="4"/>
  <c r="D51" i="4" s="1"/>
  <c r="C3" i="4"/>
  <c r="D3" i="4" s="1"/>
  <c r="C4" i="4"/>
  <c r="D4" i="4" s="1"/>
  <c r="C5" i="4"/>
  <c r="D5" i="4" s="1"/>
  <c r="C6" i="4"/>
  <c r="D6" i="4" s="1"/>
  <c r="C2" i="4"/>
  <c r="D2" i="4" s="1"/>
  <c r="E7" i="4"/>
  <c r="F7" i="4" s="1"/>
  <c r="G7" i="4" s="1"/>
  <c r="B7" i="4"/>
  <c r="C7" i="4" s="1"/>
  <c r="D7" i="4" s="1"/>
  <c r="F6" i="4"/>
  <c r="G6" i="4" s="1"/>
  <c r="E5" i="4"/>
  <c r="E4" i="4"/>
  <c r="F4" i="4" s="1"/>
  <c r="G4" i="4" s="1"/>
  <c r="F3" i="4"/>
  <c r="G3" i="4" s="1"/>
  <c r="F8" i="4"/>
  <c r="G8" i="4" s="1"/>
  <c r="F11" i="4"/>
  <c r="G11" i="4" s="1"/>
  <c r="F14" i="4"/>
  <c r="G14" i="4" s="1"/>
  <c r="F24" i="4"/>
  <c r="G24" i="4" s="1"/>
  <c r="F25" i="4"/>
  <c r="G25" i="4" s="1"/>
  <c r="F26" i="4"/>
  <c r="G26" i="4" s="1"/>
  <c r="F31" i="4"/>
  <c r="G31" i="4" s="1"/>
  <c r="F32" i="4"/>
  <c r="G32" i="4" s="1"/>
  <c r="F34" i="4"/>
  <c r="G34" i="4" s="1"/>
  <c r="F33" i="4"/>
  <c r="G33" i="4" s="1"/>
  <c r="F37" i="4"/>
  <c r="G37" i="4" s="1"/>
  <c r="F38" i="4"/>
  <c r="G38" i="4" s="1"/>
  <c r="F41" i="4"/>
  <c r="G41" i="4" s="1"/>
  <c r="F42" i="4"/>
  <c r="G42" i="4" s="1"/>
  <c r="F43" i="4"/>
  <c r="G43" i="4" s="1"/>
  <c r="F46" i="4"/>
  <c r="G46" i="4" s="1"/>
  <c r="F45" i="4"/>
  <c r="G45" i="4" s="1"/>
  <c r="F47" i="4"/>
  <c r="G47" i="4" s="1"/>
  <c r="F49" i="4"/>
  <c r="G49" i="4" s="1"/>
  <c r="F50" i="4"/>
  <c r="G50" i="4" s="1"/>
  <c r="F2" i="4"/>
  <c r="G2" i="4" s="1"/>
  <c r="F5" i="4" l="1"/>
  <c r="G5" i="4" s="1"/>
</calcChain>
</file>

<file path=xl/sharedStrings.xml><?xml version="1.0" encoding="utf-8"?>
<sst xmlns="http://schemas.openxmlformats.org/spreadsheetml/2006/main" count="3156" uniqueCount="517">
  <si>
    <t>Måned</t>
  </si>
  <si>
    <t>start dato</t>
  </si>
  <si>
    <t>Sluttdato</t>
  </si>
  <si>
    <t xml:space="preserve"> </t>
  </si>
  <si>
    <t>ARRANGEMENT</t>
  </si>
  <si>
    <t>Skytterlag</t>
  </si>
  <si>
    <t>Sted</t>
  </si>
  <si>
    <t>TYPE</t>
  </si>
  <si>
    <t>DIVERSE</t>
  </si>
  <si>
    <t>ansvar</t>
  </si>
  <si>
    <t xml:space="preserve">Samlagsmesterskap skogsløp </t>
  </si>
  <si>
    <t>Såner</t>
  </si>
  <si>
    <t>Bane</t>
  </si>
  <si>
    <t>Åpne stevner</t>
  </si>
  <si>
    <t>Moss og Våler / Skiptvet</t>
  </si>
  <si>
    <t>15M</t>
  </si>
  <si>
    <t>15m</t>
  </si>
  <si>
    <t>Åpent</t>
  </si>
  <si>
    <t>Åpent Felt stevne</t>
  </si>
  <si>
    <t>Trøgstad</t>
  </si>
  <si>
    <t>Felt</t>
  </si>
  <si>
    <t>Grovfelt</t>
  </si>
  <si>
    <t>Feltansvarlige</t>
  </si>
  <si>
    <t>Åpent stevne</t>
  </si>
  <si>
    <t>Skiptvedt/(m/eidsberg)</t>
  </si>
  <si>
    <t>Skiptvedt</t>
  </si>
  <si>
    <t>Ungdomsstevne</t>
  </si>
  <si>
    <t>Moss og Våler</t>
  </si>
  <si>
    <t>15m. R/ER/J</t>
  </si>
  <si>
    <t>Aas</t>
  </si>
  <si>
    <t>Ålerudmyra</t>
  </si>
  <si>
    <t>15m. Dobbeltstevne Aas/Spydeberg</t>
  </si>
  <si>
    <t>Styret</t>
  </si>
  <si>
    <t>Kråkstad og Ski</t>
  </si>
  <si>
    <t>Ski</t>
  </si>
  <si>
    <t>Finfelt</t>
  </si>
  <si>
    <t>Landskytterstevne innendørs 2024</t>
  </si>
  <si>
    <t>Stjørdal</t>
  </si>
  <si>
    <t xml:space="preserve">Skytterskole. </t>
  </si>
  <si>
    <t>Kurs/Samling</t>
  </si>
  <si>
    <t>Ungdomsutvalg</t>
  </si>
  <si>
    <t>50 skudd pokal</t>
  </si>
  <si>
    <t>Kl 1800</t>
  </si>
  <si>
    <t>Felt på elektronikk</t>
  </si>
  <si>
    <t>Frogn og Drøbak</t>
  </si>
  <si>
    <t>finfelt</t>
  </si>
  <si>
    <t>Dugnad/vedlikehold Container 100 meter</t>
  </si>
  <si>
    <t>Ås jff</t>
  </si>
  <si>
    <t>Innen utgangen av Februar</t>
  </si>
  <si>
    <t>ÅS JFF</t>
  </si>
  <si>
    <t>Krogstad og Ski/Askim</t>
  </si>
  <si>
    <t>Ski/askim</t>
  </si>
  <si>
    <t>Klubbmesterskap 15m.</t>
  </si>
  <si>
    <t>Oppsett av treningsliste ute</t>
  </si>
  <si>
    <t>Styret/Åpent</t>
  </si>
  <si>
    <t>Samlgagstevne felt</t>
  </si>
  <si>
    <t>Spydeberg/Aas/Enebakk</t>
  </si>
  <si>
    <t>samlagstevne</t>
  </si>
  <si>
    <t>KM Finfelt evt Grovfelt</t>
  </si>
  <si>
    <t>Pung</t>
  </si>
  <si>
    <t>Sjekk dato</t>
  </si>
  <si>
    <t>Alle</t>
  </si>
  <si>
    <t>Mars</t>
  </si>
  <si>
    <t>Standplasslederkurs</t>
  </si>
  <si>
    <t>mars</t>
  </si>
  <si>
    <t>Ås jff Utedag jegerprøve</t>
  </si>
  <si>
    <t>VIKEN II</t>
  </si>
  <si>
    <t>Follo/Spydeberg</t>
  </si>
  <si>
    <t>Spydeberg</t>
  </si>
  <si>
    <t>Fin og Grovfelt</t>
  </si>
  <si>
    <t>JAS pokal 15 m</t>
  </si>
  <si>
    <t>Kl 1900</t>
  </si>
  <si>
    <t>Klasseførtutvalg</t>
  </si>
  <si>
    <t>Medlemsmøte for foreldre</t>
  </si>
  <si>
    <t>Ungdomsleder</t>
  </si>
  <si>
    <t>Østlandsmestersakp</t>
  </si>
  <si>
    <t>Tingelstad</t>
  </si>
  <si>
    <t>ØM Finfelt</t>
  </si>
  <si>
    <t>uttatte</t>
  </si>
  <si>
    <t>viken 1</t>
  </si>
  <si>
    <t>ØM Grovfelt</t>
  </si>
  <si>
    <t>Nasjonal felthelg</t>
  </si>
  <si>
    <t>Aust agder</t>
  </si>
  <si>
    <t>April</t>
  </si>
  <si>
    <t>Tirsdag</t>
  </si>
  <si>
    <t>Møte standplass jegere</t>
  </si>
  <si>
    <t xml:space="preserve">Aas </t>
  </si>
  <si>
    <t>Jakt</t>
  </si>
  <si>
    <t>Dugnad hele anlegget</t>
  </si>
  <si>
    <t>0900-1500</t>
  </si>
  <si>
    <t>Ås JFF</t>
  </si>
  <si>
    <t>Vårpokalen 200m og 100m</t>
  </si>
  <si>
    <t>Klassef.-/Ungd utv</t>
  </si>
  <si>
    <t>Frigjøringsstevne</t>
  </si>
  <si>
    <t>Bane.</t>
  </si>
  <si>
    <t>Åpent MOSS og F/D også</t>
  </si>
  <si>
    <t>Mai</t>
  </si>
  <si>
    <t>Torsdag</t>
  </si>
  <si>
    <t>DNB jegerkveld</t>
  </si>
  <si>
    <t>Kl 17-21</t>
  </si>
  <si>
    <t>NU stevene</t>
  </si>
  <si>
    <t>Kl 1730</t>
  </si>
  <si>
    <t>Samlag</t>
  </si>
  <si>
    <t>Trening/instruksjon felthurtig</t>
  </si>
  <si>
    <t>Felthurtig For Follo</t>
  </si>
  <si>
    <t>Klubbmesterskap Bane/Stangskyting/Felthurtig</t>
  </si>
  <si>
    <t>Klubbmesterskap</t>
  </si>
  <si>
    <t>Lørdag</t>
  </si>
  <si>
    <t>Prøv Ås</t>
  </si>
  <si>
    <t>Ås sentrum</t>
  </si>
  <si>
    <t>Vise frem skyting</t>
  </si>
  <si>
    <t>Kråkstad og Ski/Enebakk</t>
  </si>
  <si>
    <t>Krokstad og Ski/Enebakk</t>
  </si>
  <si>
    <t>Dugleiksmerket</t>
  </si>
  <si>
    <t>Åpne stevner/Pinsestevne</t>
  </si>
  <si>
    <t>Båstad/Trøgstad</t>
  </si>
  <si>
    <t>Skiptvedt/Moss-Våler</t>
  </si>
  <si>
    <t>Landsskytterstevne 2025</t>
  </si>
  <si>
    <t>Kongsberg</t>
  </si>
  <si>
    <t>Alle 50</t>
  </si>
  <si>
    <t>Fordeling av treningstider/oppsett av liste for standplassansvarlig</t>
  </si>
  <si>
    <t>Kalender</t>
  </si>
  <si>
    <t>Styre</t>
  </si>
  <si>
    <t>Styret setter opp treningstider inne</t>
  </si>
  <si>
    <t>alle</t>
  </si>
  <si>
    <t>Dugnad Container 100 meter</t>
  </si>
  <si>
    <t>Aas/Ås JFF</t>
  </si>
  <si>
    <t>0900 til 1200</t>
  </si>
  <si>
    <t>Senior torsdag</t>
  </si>
  <si>
    <t>Samlagsstevne</t>
  </si>
  <si>
    <t>JAS pokal 200 m</t>
  </si>
  <si>
    <t>Kl 1800 flyttes til våren?</t>
  </si>
  <si>
    <t>Org. Med/Follomedaljen</t>
  </si>
  <si>
    <t xml:space="preserve">Båstad </t>
  </si>
  <si>
    <t>bane</t>
  </si>
  <si>
    <t>Skytterskole Oppstart iløpet av mnd</t>
  </si>
  <si>
    <t>Ikke Tirsdager mandag</t>
  </si>
  <si>
    <t>AUGUST</t>
  </si>
  <si>
    <t xml:space="preserve">Bane </t>
  </si>
  <si>
    <t>September</t>
  </si>
  <si>
    <t>Sette opp utkast til arrangemenkalender</t>
  </si>
  <si>
    <t>Såner/Ski</t>
  </si>
  <si>
    <t xml:space="preserve">Styret </t>
  </si>
  <si>
    <t>Onsdag</t>
  </si>
  <si>
    <t>NMBUI Nordisk landskamp</t>
  </si>
  <si>
    <t>NMBUI</t>
  </si>
  <si>
    <t>Dagtid</t>
  </si>
  <si>
    <t>Søndag</t>
  </si>
  <si>
    <t>Utleid Orienteringsgruppa</t>
  </si>
  <si>
    <t>Orienteringsgruppa</t>
  </si>
  <si>
    <t>Bane/hus</t>
  </si>
  <si>
    <t>Hele dager</t>
  </si>
  <si>
    <t>15m. Dobbeltstevne Aas/ Frogn &amp; Drøbak</t>
  </si>
  <si>
    <t>NOVEMBER</t>
  </si>
  <si>
    <t>Åpent Steven NMBUI</t>
  </si>
  <si>
    <t>Aas NMBUI</t>
  </si>
  <si>
    <t>Oslo</t>
  </si>
  <si>
    <t>Årsmøte</t>
  </si>
  <si>
    <t>Beslutte arrangementskaleder/baneutvalgsmøte</t>
  </si>
  <si>
    <t>Askim</t>
  </si>
  <si>
    <t>aksim</t>
  </si>
  <si>
    <t>Follo</t>
  </si>
  <si>
    <t>Grøtskyting/Juleavslutning</t>
  </si>
  <si>
    <t>Kl 1700-2100</t>
  </si>
  <si>
    <t>Julestevne</t>
  </si>
  <si>
    <t>Kl 1300-1900</t>
  </si>
  <si>
    <t>JANUAR</t>
  </si>
  <si>
    <t>FEBRUAR</t>
  </si>
  <si>
    <t>MARS</t>
  </si>
  <si>
    <t>APRIL</t>
  </si>
  <si>
    <t>MAI</t>
  </si>
  <si>
    <t>JUNI</t>
  </si>
  <si>
    <t>JUIL</t>
  </si>
  <si>
    <t>Mandag</t>
  </si>
  <si>
    <t>SEPTEMBER</t>
  </si>
  <si>
    <t>OKTOBER</t>
  </si>
  <si>
    <t>Fredag</t>
  </si>
  <si>
    <t>DESEMBER</t>
  </si>
  <si>
    <t>torsdag</t>
  </si>
  <si>
    <t>Ski/Askim</t>
  </si>
  <si>
    <t>Finfelt/Grovfelt</t>
  </si>
  <si>
    <t>MOSS -F/D -Såner</t>
  </si>
  <si>
    <t>etter avtale</t>
  </si>
  <si>
    <t>Solør</t>
  </si>
  <si>
    <t>Nasjonal grovfelthelg</t>
  </si>
  <si>
    <t>Imenes</t>
  </si>
  <si>
    <t>dugnad</t>
  </si>
  <si>
    <t>Samlagets ungdomssamling</t>
  </si>
  <si>
    <t>Samlaget</t>
  </si>
  <si>
    <t>Enebakk</t>
  </si>
  <si>
    <t>Lagskonkuranse Skogsløp</t>
  </si>
  <si>
    <t>Standplasslederkurs for Follo</t>
  </si>
  <si>
    <t>Frogn og drøbak</t>
  </si>
  <si>
    <t>Skytingens dag +25 skudds fin alle på 100 meter</t>
  </si>
  <si>
    <t>styret</t>
  </si>
  <si>
    <t>Landsskytterstevne 2024</t>
  </si>
  <si>
    <t>Voss</t>
  </si>
  <si>
    <t>Instruktørkurs/samlen DFS</t>
  </si>
  <si>
    <t>Østfold</t>
  </si>
  <si>
    <t>kommentar</t>
  </si>
  <si>
    <t>MÅNDEDSTALL</t>
  </si>
  <si>
    <t>Ringskyting og klubbmesterskap Felt</t>
  </si>
  <si>
    <t>Avklares</t>
  </si>
  <si>
    <t>Finale Follocup R/J felt</t>
  </si>
  <si>
    <t>Moss og Våler/Askim</t>
  </si>
  <si>
    <t>Høland/Bjørklangen ?</t>
  </si>
  <si>
    <t>Høland/Bjørklangen</t>
  </si>
  <si>
    <t>Grov- og Finfelt</t>
  </si>
  <si>
    <t>Vegard</t>
  </si>
  <si>
    <t>Landskytterstevne innendørs 2023</t>
  </si>
  <si>
    <t>Kl 0900</t>
  </si>
  <si>
    <t>Moss Våler Skiptevdt</t>
  </si>
  <si>
    <t>Klubbmesterskap Finfelt</t>
  </si>
  <si>
    <t>Oslo?</t>
  </si>
  <si>
    <t>Lagmesterskap Skogsløp</t>
  </si>
  <si>
    <t>Jubileumsfest Ås JFF</t>
  </si>
  <si>
    <t>Landsskytterstevne 2023</t>
  </si>
  <si>
    <t>+</t>
  </si>
  <si>
    <t>x</t>
  </si>
  <si>
    <t>=</t>
  </si>
  <si>
    <t>-</t>
  </si>
  <si>
    <r>
      <rPr>
        <sz val="20"/>
        <color rgb="FF385522"/>
        <rFont val="Times New Roman"/>
        <family val="1"/>
      </rPr>
      <t xml:space="preserve">Arrangementskalender 2019                                                   </t>
    </r>
    <r>
      <rPr>
        <sz val="14"/>
        <color rgb="FF385522"/>
        <rFont val="Times New Roman"/>
        <family val="1"/>
      </rPr>
      <t>Aas skytterlag</t>
    </r>
  </si>
  <si>
    <r>
      <rPr>
        <b/>
        <sz val="11"/>
        <color rgb="FF385522"/>
        <rFont val="Times New Roman"/>
        <family val="1"/>
      </rPr>
      <t>MÅNEDE</t>
    </r>
  </si>
  <si>
    <r>
      <rPr>
        <b/>
        <sz val="11"/>
        <color rgb="FF385522"/>
        <rFont val="Times New Roman"/>
        <family val="1"/>
      </rPr>
      <t>DATO</t>
    </r>
  </si>
  <si>
    <r>
      <rPr>
        <b/>
        <sz val="11"/>
        <color rgb="FF385522"/>
        <rFont val="Times New Roman"/>
        <family val="1"/>
      </rPr>
      <t>ARRANGEMENT</t>
    </r>
  </si>
  <si>
    <r>
      <rPr>
        <b/>
        <sz val="11"/>
        <color rgb="FF385522"/>
        <rFont val="Times New Roman"/>
        <family val="1"/>
      </rPr>
      <t>DIVERSE</t>
    </r>
  </si>
  <si>
    <t>November</t>
  </si>
  <si>
    <t>Onsdag 13. nov.</t>
  </si>
  <si>
    <t>Man 11 – søn 17</t>
  </si>
  <si>
    <t>Viken II 15m</t>
  </si>
  <si>
    <t>Grasåsen Høland/Bjørkelangen</t>
  </si>
  <si>
    <t>Lørdag 23. nov.</t>
  </si>
  <si>
    <t>Finfelt. Trening for ungdom</t>
  </si>
  <si>
    <t>Granerud</t>
  </si>
  <si>
    <r>
      <rPr>
        <sz val="10.5"/>
        <rFont val="Times New Roman"/>
        <family val="1"/>
      </rPr>
      <t>November</t>
    </r>
  </si>
  <si>
    <r>
      <rPr>
        <sz val="10.5"/>
        <rFont val="Times New Roman"/>
        <family val="1"/>
      </rPr>
      <t>Lørdag 23. nov.</t>
    </r>
  </si>
  <si>
    <r>
      <rPr>
        <sz val="10.5"/>
        <rFont val="Times New Roman"/>
        <family val="1"/>
      </rPr>
      <t>Felt. 200m. Trening for seniorer</t>
    </r>
  </si>
  <si>
    <r>
      <rPr>
        <sz val="10.5"/>
        <rFont val="Times New Roman"/>
        <family val="1"/>
      </rPr>
      <t>Ålerudmyra</t>
    </r>
  </si>
  <si>
    <r>
      <rPr>
        <sz val="10.5"/>
        <rFont val="Times New Roman"/>
        <family val="1"/>
      </rPr>
      <t>Ons 27 – lør 30</t>
    </r>
  </si>
  <si>
    <r>
      <rPr>
        <sz val="10.5"/>
        <rFont val="Times New Roman"/>
        <family val="1"/>
      </rPr>
      <t>15m stevne</t>
    </r>
  </si>
  <si>
    <r>
      <rPr>
        <sz val="10.5"/>
        <rFont val="Times New Roman"/>
        <family val="1"/>
      </rPr>
      <t>Moss &amp; Våler</t>
    </r>
  </si>
  <si>
    <r>
      <rPr>
        <sz val="10.5"/>
        <rFont val="Times New Roman"/>
        <family val="1"/>
      </rPr>
      <t>Skiptvet</t>
    </r>
  </si>
  <si>
    <r>
      <rPr>
        <sz val="10.5"/>
        <rFont val="Times New Roman"/>
        <family val="1"/>
      </rPr>
      <t>Desember</t>
    </r>
  </si>
  <si>
    <r>
      <rPr>
        <sz val="10.5"/>
        <rFont val="Times New Roman"/>
        <family val="1"/>
      </rPr>
      <t>Tir 3 – lør 7</t>
    </r>
  </si>
  <si>
    <r>
      <rPr>
        <sz val="10.5"/>
        <rFont val="Times New Roman"/>
        <family val="1"/>
      </rPr>
      <t>Samlagsstevne 15m</t>
    </r>
  </si>
  <si>
    <r>
      <rPr>
        <sz val="10.5"/>
        <rFont val="Times New Roman"/>
        <family val="1"/>
      </rPr>
      <t>Frogn og Drøbak</t>
    </r>
  </si>
  <si>
    <r>
      <rPr>
        <sz val="10.5"/>
        <rFont val="Times New Roman"/>
        <family val="1"/>
      </rPr>
      <t>Lørdag 07. des.</t>
    </r>
  </si>
  <si>
    <r>
      <rPr>
        <sz val="10.5"/>
        <rFont val="Times New Roman"/>
        <family val="1"/>
      </rPr>
      <t>Felttrening 100m og 200m</t>
    </r>
  </si>
  <si>
    <r>
      <rPr>
        <sz val="10.5"/>
        <rFont val="Times New Roman"/>
        <family val="1"/>
      </rPr>
      <t>Torsdag 12. des.</t>
    </r>
  </si>
  <si>
    <r>
      <rPr>
        <sz val="10.5"/>
        <rFont val="Times New Roman"/>
        <family val="1"/>
      </rPr>
      <t>Grøtskyting/Juleavslutning</t>
    </r>
  </si>
  <si>
    <r>
      <rPr>
        <sz val="10.5"/>
        <rFont val="Times New Roman"/>
        <family val="1"/>
      </rPr>
      <t>Kl 1700-2100</t>
    </r>
  </si>
  <si>
    <r>
      <rPr>
        <sz val="10.5"/>
        <rFont val="Times New Roman"/>
        <family val="1"/>
      </rPr>
      <t>Lørdag 21. des.</t>
    </r>
  </si>
  <si>
    <r>
      <rPr>
        <sz val="10.5"/>
        <rFont val="Times New Roman"/>
        <family val="1"/>
      </rPr>
      <t>Søndag 29. des.</t>
    </r>
  </si>
  <si>
    <r>
      <rPr>
        <sz val="10.5"/>
        <rFont val="Times New Roman"/>
        <family val="1"/>
      </rPr>
      <t>Aller Siste Sjans (Lukket for Follo)</t>
    </r>
  </si>
  <si>
    <r>
      <rPr>
        <sz val="10.5"/>
        <rFont val="Times New Roman"/>
        <family val="1"/>
      </rPr>
      <t>Kl 1200-1700</t>
    </r>
  </si>
  <si>
    <r>
      <rPr>
        <sz val="10.5"/>
        <rFont val="Times New Roman"/>
        <family val="1"/>
      </rPr>
      <t>Januar</t>
    </r>
  </si>
  <si>
    <r>
      <rPr>
        <sz val="10.5"/>
        <rFont val="Times New Roman"/>
        <family val="1"/>
      </rPr>
      <t>Lørdag 4. januar</t>
    </r>
  </si>
  <si>
    <r>
      <rPr>
        <sz val="10.5"/>
        <rFont val="Times New Roman"/>
        <family val="1"/>
      </rPr>
      <t>Innskytning til feltstevne under</t>
    </r>
  </si>
  <si>
    <r>
      <rPr>
        <sz val="10.5"/>
        <rFont val="Times New Roman"/>
        <family val="1"/>
      </rPr>
      <t>Ålerudmyra kl 1000-1200</t>
    </r>
  </si>
  <si>
    <r>
      <rPr>
        <sz val="10.5"/>
        <rFont val="Times New Roman"/>
        <family val="1"/>
      </rPr>
      <t>Søndag 5. januar</t>
    </r>
  </si>
  <si>
    <r>
      <rPr>
        <sz val="10.5"/>
        <rFont val="Times New Roman"/>
        <family val="1"/>
      </rPr>
      <t>Årets første feltstevne</t>
    </r>
  </si>
  <si>
    <r>
      <rPr>
        <sz val="10.5"/>
        <rFont val="Times New Roman"/>
        <family val="1"/>
      </rPr>
      <t>Trøgstad</t>
    </r>
  </si>
  <si>
    <t>Dato</t>
  </si>
  <si>
    <t>Søndag 5. jan.</t>
  </si>
  <si>
    <t>Tirs. 14.- Tors. 16.</t>
  </si>
  <si>
    <t xml:space="preserve"> Lørdag 18.</t>
  </si>
  <si>
    <t>Torsdag 23.</t>
  </si>
  <si>
    <t>Man. 27.-Tors. 30.</t>
  </si>
  <si>
    <r>
      <rPr>
        <sz val="16"/>
        <rFont val="Times New Roman"/>
        <family val="1"/>
      </rPr>
      <t>Åpent stevne</t>
    </r>
  </si>
  <si>
    <r>
      <rPr>
        <sz val="16"/>
        <rFont val="Times New Roman"/>
        <family val="1"/>
      </rPr>
      <t>Spydeberg</t>
    </r>
  </si>
  <si>
    <r>
      <rPr>
        <sz val="16"/>
        <rFont val="Times New Roman"/>
        <family val="1"/>
      </rPr>
      <t>15m. Dobbeltstevne Aas/Spydeberg</t>
    </r>
  </si>
  <si>
    <t>Tors. 30.- fre.31.</t>
  </si>
  <si>
    <r>
      <rPr>
        <sz val="16"/>
        <rFont val="Times New Roman"/>
        <family val="1"/>
      </rPr>
      <t>Ungdomsstevne</t>
    </r>
  </si>
  <si>
    <r>
      <rPr>
        <sz val="16"/>
        <rFont val="Times New Roman"/>
        <family val="1"/>
      </rPr>
      <t>Moss og Våler</t>
    </r>
  </si>
  <si>
    <r>
      <rPr>
        <sz val="16"/>
        <rFont val="Times New Roman"/>
        <family val="1"/>
      </rPr>
      <t>15m. R/ER/J</t>
    </r>
  </si>
  <si>
    <t>Man 10 - Ons 12</t>
  </si>
  <si>
    <r>
      <rPr>
        <sz val="16"/>
        <rFont val="Times New Roman"/>
        <family val="1"/>
      </rPr>
      <t>Ski</t>
    </r>
  </si>
  <si>
    <r>
      <rPr>
        <sz val="16"/>
        <rFont val="Times New Roman"/>
        <family val="1"/>
      </rPr>
      <t>15m</t>
    </r>
  </si>
  <si>
    <t>Skytterskole. Oppstart</t>
  </si>
  <si>
    <t xml:space="preserve"> Lørdag 22.</t>
  </si>
  <si>
    <t>Feltutvalget</t>
  </si>
  <si>
    <t>Søndag 1.</t>
  </si>
  <si>
    <r>
      <rPr>
        <sz val="16"/>
        <rFont val="Times New Roman"/>
        <family val="1"/>
      </rPr>
      <t>Samlagsstevne Felt</t>
    </r>
  </si>
  <si>
    <r>
      <rPr>
        <sz val="16"/>
        <rFont val="Times New Roman"/>
        <family val="1"/>
      </rPr>
      <t>Ski/Kråkstad/F&amp;D/Såner</t>
    </r>
  </si>
  <si>
    <r>
      <rPr>
        <sz val="16"/>
        <rFont val="Times New Roman"/>
        <family val="1"/>
      </rPr>
      <t>Grov -og Finfelt</t>
    </r>
  </si>
  <si>
    <t>Torsdag 5.</t>
  </si>
  <si>
    <t>Søndag 8.</t>
  </si>
  <si>
    <r>
      <rPr>
        <sz val="16"/>
        <rFont val="Times New Roman"/>
        <family val="1"/>
      </rPr>
      <t>VIKEN II</t>
    </r>
  </si>
  <si>
    <r>
      <rPr>
        <sz val="16"/>
        <rFont val="Times New Roman"/>
        <family val="1"/>
      </rPr>
      <t>Trøgstad</t>
    </r>
  </si>
  <si>
    <r>
      <rPr>
        <sz val="16"/>
        <rFont val="Times New Roman"/>
        <family val="1"/>
      </rPr>
      <t>Fin og Grovfelt</t>
    </r>
  </si>
  <si>
    <t>Torsdag 12.</t>
  </si>
  <si>
    <t>Torsdag 19.</t>
  </si>
  <si>
    <t xml:space="preserve"> Lørdag 21.</t>
  </si>
  <si>
    <t>Lørdag 21.</t>
  </si>
  <si>
    <t>Skytterfest</t>
  </si>
  <si>
    <t>Kl 1900-0200</t>
  </si>
  <si>
    <t>Festkomite</t>
  </si>
  <si>
    <t>Lørdag 28.</t>
  </si>
  <si>
    <t>200m+stue</t>
  </si>
  <si>
    <t>Kjøkkenkomite</t>
  </si>
  <si>
    <t>Torsdag 16.</t>
  </si>
  <si>
    <t xml:space="preserve"> Lørdag 25.</t>
  </si>
  <si>
    <t>Mandag 4.</t>
  </si>
  <si>
    <t>Tors. 7., lør. 9.- søn.10.</t>
  </si>
  <si>
    <r>
      <rPr>
        <sz val="16"/>
        <rFont val="Times New Roman"/>
        <family val="1"/>
      </rPr>
      <t>Frigjøringsstevne</t>
    </r>
  </si>
  <si>
    <r>
      <rPr>
        <sz val="16"/>
        <rFont val="Times New Roman"/>
        <family val="1"/>
      </rPr>
      <t>MossVåler/Frogn Dr</t>
    </r>
  </si>
  <si>
    <r>
      <rPr>
        <sz val="16"/>
        <rFont val="Times New Roman"/>
        <family val="1"/>
      </rPr>
      <t>Bane.</t>
    </r>
  </si>
  <si>
    <t>Tirs. 19.-tors. 21.</t>
  </si>
  <si>
    <r>
      <rPr>
        <sz val="16"/>
        <rFont val="Times New Roman"/>
        <family val="1"/>
      </rPr>
      <t>Ski/Enebakk</t>
    </r>
  </si>
  <si>
    <r>
      <rPr>
        <sz val="16"/>
        <rFont val="Times New Roman"/>
        <family val="1"/>
      </rPr>
      <t>Bane</t>
    </r>
  </si>
  <si>
    <t xml:space="preserve">søndag 24 </t>
  </si>
  <si>
    <t>Skytingens dag</t>
  </si>
  <si>
    <t>Onsdag 20.</t>
  </si>
  <si>
    <r>
      <rPr>
        <sz val="16"/>
        <rFont val="Times New Roman"/>
        <family val="1"/>
      </rPr>
      <t>Stang og felthurtig</t>
    </r>
  </si>
  <si>
    <r>
      <rPr>
        <sz val="16"/>
        <rFont val="Times New Roman"/>
        <family val="1"/>
      </rPr>
      <t>Degernes?</t>
    </r>
  </si>
  <si>
    <r>
      <rPr>
        <sz val="16"/>
        <rFont val="Times New Roman"/>
        <family val="1"/>
      </rPr>
      <t>Kurs</t>
    </r>
  </si>
  <si>
    <t xml:space="preserve"> Torsdag 28. mai</t>
  </si>
  <si>
    <t>Mandag 1.  (2. pinse)</t>
  </si>
  <si>
    <r>
      <rPr>
        <sz val="16"/>
        <rFont val="Times New Roman"/>
        <family val="1"/>
      </rPr>
      <t>Åpne stevner</t>
    </r>
  </si>
  <si>
    <r>
      <rPr>
        <sz val="16"/>
        <rFont val="Times New Roman"/>
        <family val="1"/>
      </rPr>
      <t>Spydeberg/Kråkstad</t>
    </r>
  </si>
  <si>
    <t>Lør. 6. – Søn. 7.</t>
  </si>
  <si>
    <t>Åpent 100 og 200 m stevne</t>
  </si>
  <si>
    <t>Aas/Såner</t>
  </si>
  <si>
    <t>Dobbeltstevne Aas/Såner</t>
  </si>
  <si>
    <t>Tors. 12.- Lør. 14.</t>
  </si>
  <si>
    <r>
      <rPr>
        <sz val="16"/>
        <rFont val="Times New Roman"/>
        <family val="1"/>
      </rPr>
      <t>Solør (Kongsvinger?)</t>
    </r>
  </si>
  <si>
    <t>Fre. 19.-Søn. 21.</t>
  </si>
  <si>
    <r>
      <rPr>
        <sz val="16"/>
        <rFont val="Times New Roman"/>
        <family val="1"/>
      </rPr>
      <t>Båstad/Trøgstad</t>
    </r>
  </si>
  <si>
    <t>Søndag 28.</t>
  </si>
  <si>
    <r>
      <rPr>
        <sz val="16"/>
        <rFont val="Times New Roman"/>
        <family val="1"/>
      </rPr>
      <t>Sommerfelt</t>
    </r>
  </si>
  <si>
    <r>
      <rPr>
        <sz val="16"/>
        <rFont val="Times New Roman"/>
        <family val="1"/>
      </rPr>
      <t>Frogn-Drøbak</t>
    </r>
  </si>
  <si>
    <r>
      <rPr>
        <sz val="16"/>
        <rFont val="Times New Roman"/>
        <family val="1"/>
      </rPr>
      <t>Finfelt</t>
    </r>
  </si>
  <si>
    <t>Åpent/Ungdom</t>
  </si>
  <si>
    <t xml:space="preserve">JULI: </t>
  </si>
  <si>
    <t>Tors. 10. og Lør. 12.</t>
  </si>
  <si>
    <r>
      <rPr>
        <sz val="16"/>
        <rFont val="Times New Roman"/>
        <family val="1"/>
      </rPr>
      <t>Skiptvedt/Moss-Våler</t>
    </r>
  </si>
  <si>
    <t>Fre. 7.- Fre. 14.</t>
  </si>
  <si>
    <r>
      <rPr>
        <sz val="16"/>
        <rFont val="Times New Roman"/>
        <family val="1"/>
      </rPr>
      <t>Landsskytterstevne 2020</t>
    </r>
  </si>
  <si>
    <r>
      <rPr>
        <sz val="16"/>
        <rFont val="Times New Roman"/>
        <family val="1"/>
      </rPr>
      <t>Elverum</t>
    </r>
  </si>
  <si>
    <t>Søndag 16.</t>
  </si>
  <si>
    <r>
      <rPr>
        <sz val="16"/>
        <rFont val="Times New Roman"/>
        <family val="1"/>
      </rPr>
      <t>Org. Med/Follomedaljen</t>
    </r>
  </si>
  <si>
    <r>
      <rPr>
        <sz val="16"/>
        <rFont val="Times New Roman"/>
        <family val="1"/>
      </rPr>
      <t>Svinndal (evt. Såner)</t>
    </r>
  </si>
  <si>
    <t>Lør. 22. -Søn. 23.</t>
  </si>
  <si>
    <r>
      <rPr>
        <sz val="16"/>
        <rFont val="Times New Roman"/>
        <family val="1"/>
      </rPr>
      <t>Samlagsstevne</t>
    </r>
  </si>
  <si>
    <r>
      <rPr>
        <sz val="16"/>
        <rFont val="Times New Roman"/>
        <family val="1"/>
      </rPr>
      <t>Askim</t>
    </r>
  </si>
  <si>
    <t>Mandag 24.</t>
  </si>
  <si>
    <t>Lørdag 29.</t>
  </si>
  <si>
    <t>Klubbmesterskap Stangskyting</t>
  </si>
  <si>
    <t>Kl 1000 -1400</t>
  </si>
  <si>
    <t>Klubbmesterskap bane</t>
  </si>
  <si>
    <t>Kl 1000 – 1400</t>
  </si>
  <si>
    <t>Tors. 17.,lør.</t>
  </si>
  <si>
    <r>
      <rPr>
        <sz val="16"/>
        <rFont val="Times New Roman"/>
        <family val="1"/>
      </rPr>
      <t>Aas/ Såner</t>
    </r>
  </si>
  <si>
    <t>Dobbeltstevne Aas/Såner.</t>
  </si>
  <si>
    <t>Skytterskole Oppstart</t>
  </si>
  <si>
    <t>Fre. 9.- Søn. 11.</t>
  </si>
  <si>
    <r>
      <rPr>
        <sz val="16"/>
        <rFont val="Times New Roman"/>
        <family val="1"/>
      </rPr>
      <t>Såner/Ski</t>
    </r>
  </si>
  <si>
    <t>Ons. 21.-Søn 25.</t>
  </si>
  <si>
    <t>Tirs. 20.-Søn. 25.</t>
  </si>
  <si>
    <r>
      <rPr>
        <sz val="16"/>
        <rFont val="Times New Roman"/>
        <family val="1"/>
      </rPr>
      <t>Frogn og Drøbak</t>
    </r>
  </si>
  <si>
    <t xml:space="preserve"> Tirs. 27.- Tors.29.</t>
  </si>
  <si>
    <t>Ons. 28. -Fre. 30.</t>
  </si>
  <si>
    <r>
      <rPr>
        <sz val="16"/>
        <rFont val="Times New Roman"/>
        <family val="1"/>
      </rPr>
      <t>Kråkstad</t>
    </r>
  </si>
  <si>
    <r>
      <rPr>
        <sz val="16"/>
        <rFont val="Times New Roman"/>
        <family val="1"/>
      </rPr>
      <t>15m.</t>
    </r>
  </si>
  <si>
    <t>Ons. 11.-Søn.</t>
  </si>
  <si>
    <r>
      <rPr>
        <sz val="16"/>
        <rFont val="Times New Roman"/>
        <family val="1"/>
      </rPr>
      <t>Ikke avklart sted?!</t>
    </r>
  </si>
  <si>
    <r>
      <rPr>
        <sz val="16"/>
        <rFont val="Times New Roman"/>
        <family val="1"/>
      </rPr>
      <t>Moss og Våler / Skiptvet</t>
    </r>
  </si>
  <si>
    <t>NOVEMBER.</t>
  </si>
  <si>
    <t>Onsdag 18</t>
  </si>
  <si>
    <t>DESEMBER.</t>
  </si>
  <si>
    <t>Torsdag 3 -Lørdag 5</t>
  </si>
  <si>
    <r>
      <rPr>
        <sz val="16"/>
        <rFont val="Times New Roman"/>
        <family val="1"/>
      </rPr>
      <t>Skiptvet</t>
    </r>
  </si>
  <si>
    <t>Tordag 10</t>
  </si>
  <si>
    <t>Tirsdag 29.</t>
  </si>
  <si>
    <t>Julestevne (Lukket for Follo)</t>
  </si>
  <si>
    <t>ikke gjennomført/utsatt</t>
  </si>
  <si>
    <t>ikke gjennomført</t>
  </si>
  <si>
    <t>avklares</t>
  </si>
  <si>
    <t>Oppstart av</t>
  </si>
  <si>
    <t>Oppstart avklares</t>
  </si>
  <si>
    <t>Tidspunkt avklares</t>
  </si>
  <si>
    <t>Samlagsstevne Felt</t>
  </si>
  <si>
    <t>Spydeberg/Aas/Enebakk/Hobøl</t>
  </si>
  <si>
    <t>Grov -og Finfelt</t>
  </si>
  <si>
    <t xml:space="preserve">ikke </t>
  </si>
  <si>
    <t>Ålerudmyra/pung</t>
  </si>
  <si>
    <t>gjennomført for til og med J</t>
  </si>
  <si>
    <t>utsatt</t>
  </si>
  <si>
    <t>utsatt til 30/5?</t>
  </si>
  <si>
    <t>Svinndal (evt. Såner)</t>
  </si>
  <si>
    <t>Utgår</t>
  </si>
  <si>
    <t>MossVåler/Frogn Dr</t>
  </si>
  <si>
    <t>Ski/Enebakk</t>
  </si>
  <si>
    <t>avhengig av politiet godkjenning</t>
  </si>
  <si>
    <t>Tar en dag av "helgedagene våre"</t>
  </si>
  <si>
    <t>Spydeberg/Kråkstad</t>
  </si>
  <si>
    <t>Solør (Eidskog)</t>
  </si>
  <si>
    <t>Solør (Kongsvinger?)</t>
  </si>
  <si>
    <t>Sommerfelt</t>
  </si>
  <si>
    <t>Frogn-Drøbak</t>
  </si>
  <si>
    <t>Landsskytterstevne 2021</t>
  </si>
  <si>
    <t>Elverum</t>
  </si>
  <si>
    <t>Aas/ Såner/Frogn og drøbak</t>
  </si>
  <si>
    <t>oppstart avklares</t>
  </si>
  <si>
    <t>Kråkstad</t>
  </si>
  <si>
    <t>15m.</t>
  </si>
  <si>
    <t>Høland/Bjørklange</t>
  </si>
  <si>
    <t>Trøgstad -Askim-Båstad</t>
  </si>
  <si>
    <t>Finale Follocup R/J felg</t>
  </si>
  <si>
    <t>Jubileums/Skytterfest</t>
  </si>
  <si>
    <t>15 meter 200m+stue</t>
  </si>
  <si>
    <t>MossVåler/Frogn Dr/Aas/Såner</t>
  </si>
  <si>
    <t>Felles frigøringstevne</t>
  </si>
  <si>
    <t>Uavklart</t>
  </si>
  <si>
    <t>uavklart</t>
  </si>
  <si>
    <t>JULI</t>
  </si>
  <si>
    <t>Utlei</t>
  </si>
  <si>
    <t>Skytterskole</t>
  </si>
  <si>
    <t>Grillkveld i mai???</t>
  </si>
  <si>
    <t>Bør den flyttes til før viken?</t>
  </si>
  <si>
    <t>NB Palmelørdag NB</t>
  </si>
  <si>
    <t>Aas/ Såner</t>
  </si>
  <si>
    <t>lørdag 11</t>
  </si>
  <si>
    <t>Jff</t>
  </si>
  <si>
    <t>Standplasslederkurs for JFF</t>
  </si>
  <si>
    <t>Tirsdag 25.</t>
  </si>
  <si>
    <t>Ås Jff</t>
  </si>
  <si>
    <t>utleie</t>
  </si>
  <si>
    <t>Åsjff Årsmøte</t>
  </si>
  <si>
    <t>15 m 100m 200m+stue 0900 1400</t>
  </si>
  <si>
    <t>Lørdag 18</t>
  </si>
  <si>
    <t>Utleie</t>
  </si>
  <si>
    <t>Kurs Ås Grunneierlag</t>
  </si>
  <si>
    <t>Ås grunneierlag</t>
  </si>
  <si>
    <t>Samlagets ungdomssamling DFS Follo</t>
  </si>
  <si>
    <t xml:space="preserve">Hele anlegget 100 og 200 meter </t>
  </si>
  <si>
    <t xml:space="preserve">Lørdag 1. </t>
  </si>
  <si>
    <t>Konfirmasjon</t>
  </si>
  <si>
    <t>Konfirmasjon Heiaas</t>
  </si>
  <si>
    <t>Lørdag 16.</t>
  </si>
  <si>
    <t>Kl 1200</t>
  </si>
  <si>
    <t>Søndag 24</t>
  </si>
  <si>
    <t>AAS</t>
  </si>
  <si>
    <t>Kl 1200 til 1400 Kun kal 0,22</t>
  </si>
  <si>
    <t>Juni</t>
  </si>
  <si>
    <t>Lørdag 26</t>
  </si>
  <si>
    <t>aas</t>
  </si>
  <si>
    <t>Jon</t>
  </si>
  <si>
    <t xml:space="preserve">Torsdag 27 </t>
  </si>
  <si>
    <t>Lørdag 5</t>
  </si>
  <si>
    <t>Konfirmasjon Bård Hauger</t>
  </si>
  <si>
    <t>Lørdag 12</t>
  </si>
  <si>
    <t>Konfirmasjon Gangnæs</t>
  </si>
  <si>
    <t>Tors. 17.- Søn 20</t>
  </si>
  <si>
    <r>
      <rPr>
        <sz val="10.5"/>
        <rFont val="Times New Roman"/>
        <family val="1"/>
      </rPr>
      <t>Aas/ Såner</t>
    </r>
  </si>
  <si>
    <t>Oktober</t>
  </si>
  <si>
    <t>Åpent Stevne</t>
  </si>
  <si>
    <t>15 M</t>
  </si>
  <si>
    <t>Inne LS</t>
  </si>
  <si>
    <t>Lillehammer</t>
  </si>
  <si>
    <t/>
  </si>
  <si>
    <t>Samlagsmesterskap, Skifelt</t>
  </si>
  <si>
    <t>Kurs/samling</t>
  </si>
  <si>
    <t>Finfelt på elektronikk</t>
  </si>
  <si>
    <t>Felt, 100 m</t>
  </si>
  <si>
    <t>Samlagsmesterskap, felt</t>
  </si>
  <si>
    <t>Viken II, felt</t>
  </si>
  <si>
    <t>ØM Grovfelt, arrangere</t>
  </si>
  <si>
    <t>Follo/ Aas har kiosk</t>
  </si>
  <si>
    <t>Årsdugnad på Ålerudmyra</t>
  </si>
  <si>
    <t>Vårpokal</t>
  </si>
  <si>
    <t>Frigjøringsstevnet</t>
  </si>
  <si>
    <t>Aspirantstevne, .22 ? Kr Himmelfartsdag</t>
  </si>
  <si>
    <t>Ringskyting og KM grovfelt</t>
  </si>
  <si>
    <t>Authen</t>
  </si>
  <si>
    <t>Pinsestevne (2. pinsedag)</t>
  </si>
  <si>
    <t>Samlagsmesterskap, Skogsløp</t>
  </si>
  <si>
    <t>DNS / Follomedaljen</t>
  </si>
  <si>
    <t xml:space="preserve">Viken II </t>
  </si>
  <si>
    <t>Båstad</t>
  </si>
  <si>
    <t>Landskytterstevnet</t>
  </si>
  <si>
    <t>Lesja</t>
  </si>
  <si>
    <t>August</t>
  </si>
  <si>
    <t>Samlagsmersterskap</t>
  </si>
  <si>
    <t>Finale, Follocup, senior</t>
  </si>
  <si>
    <t>Finale, Follocup, ungdom</t>
  </si>
  <si>
    <t>15 m</t>
  </si>
  <si>
    <t>Såner, Kråkstad og Ski, Moss og Våler</t>
  </si>
  <si>
    <t>NMBUI / Aas</t>
  </si>
  <si>
    <t>Viken II</t>
  </si>
  <si>
    <t>Akershus</t>
  </si>
  <si>
    <t>Årsmøte Aas Skytterlag</t>
  </si>
  <si>
    <t xml:space="preserve">Samlagsmesterskap </t>
  </si>
  <si>
    <t>Type</t>
  </si>
  <si>
    <t>Ansvarlig</t>
  </si>
  <si>
    <t>Arrangør</t>
  </si>
  <si>
    <t xml:space="preserve">  Annet</t>
  </si>
  <si>
    <t>JAS Pokal 200 m</t>
  </si>
  <si>
    <t>JAS Pokal 15 m</t>
  </si>
  <si>
    <t>Skyteskole</t>
  </si>
  <si>
    <t>Ungdomsutvalget</t>
  </si>
  <si>
    <t>Oppstart jegertrening</t>
  </si>
  <si>
    <t>Seniorutvalg</t>
  </si>
  <si>
    <t>Seniorutvalget</t>
  </si>
  <si>
    <t>Ungdom/senior</t>
  </si>
  <si>
    <t>Svend/Aksel</t>
  </si>
  <si>
    <t>Trygve/Even</t>
  </si>
  <si>
    <t>Ståle/Dag Roger</t>
  </si>
  <si>
    <t>Aspirantstevne, .22</t>
  </si>
  <si>
    <t xml:space="preserve">KM Bane </t>
  </si>
  <si>
    <t>Dag Tore /Anne Marte</t>
  </si>
  <si>
    <t>Eivind</t>
  </si>
  <si>
    <t>Anne</t>
  </si>
  <si>
    <t>Aas har kiosk</t>
  </si>
  <si>
    <t>Klubbmesterskap finfelt</t>
  </si>
  <si>
    <t>Ungdomssamlig</t>
  </si>
  <si>
    <t>Frogn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</si>
</sst>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0"/>
      <color rgb="FF000000"/>
      <name val="Times New Roman"/>
      <charset val="204"/>
    </font>
    <font>
      <sz val="10.5"/>
      <name val="Times New Roman"/>
      <family val="1"/>
    </font>
    <font>
      <sz val="20"/>
      <color rgb="FF385522"/>
      <name val="Times New Roman"/>
      <family val="1"/>
    </font>
    <font>
      <sz val="14"/>
      <color rgb="FF385522"/>
      <name val="Times New Roman"/>
      <family val="1"/>
    </font>
    <font>
      <b/>
      <sz val="10"/>
      <color rgb="FF000000"/>
      <name val="Times New Roman"/>
      <family val="1"/>
    </font>
    <font>
      <b/>
      <sz val="14"/>
      <name val="Times New Roman"/>
      <family val="1"/>
    </font>
    <font>
      <b/>
      <sz val="14"/>
      <color rgb="FF385623"/>
      <name val="Times New Roman"/>
      <family val="1"/>
    </font>
    <font>
      <b/>
      <sz val="14"/>
      <color rgb="FF000000"/>
      <name val="Times New Roman"/>
      <family val="1"/>
    </font>
    <font>
      <sz val="8"/>
      <name val="Times New Roman"/>
      <family val="1"/>
    </font>
    <font>
      <sz val="10.5"/>
      <color rgb="FFFF0000"/>
      <name val="Times New Roman"/>
      <family val="1"/>
    </font>
    <font>
      <sz val="10"/>
      <color rgb="FFFF0000"/>
      <name val="Times New Roman"/>
      <family val="1"/>
    </font>
    <font>
      <b/>
      <sz val="10.5"/>
      <name val="Times New Roman"/>
      <family val="1"/>
    </font>
    <font>
      <b/>
      <sz val="10"/>
      <name val="Times New Roman"/>
      <family val="1"/>
    </font>
    <font>
      <b/>
      <sz val="11"/>
      <color rgb="FF385522"/>
      <name val="Times New Roman"/>
      <family val="1"/>
    </font>
    <font>
      <b/>
      <sz val="16"/>
      <name val="Times New Roman"/>
      <family val="1"/>
    </font>
    <font>
      <b/>
      <sz val="16"/>
      <color rgb="FF000000"/>
      <name val="Times New Roman"/>
      <family val="1"/>
    </font>
    <font>
      <b/>
      <sz val="16"/>
      <color rgb="FF385623"/>
      <name val="Times New Roman"/>
      <family val="1"/>
    </font>
    <font>
      <sz val="16"/>
      <name val="Times New Roman"/>
      <family val="1"/>
    </font>
    <font>
      <sz val="16"/>
      <color rgb="FF00000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i/>
      <sz val="11"/>
      <color rgb="FF7F7F7F"/>
      <name val="Calibri"/>
      <family val="2"/>
      <scheme val="minor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8"/>
      <color rgb="FF000000"/>
      <name val="Times New Roman"/>
      <family val="1"/>
    </font>
    <font>
      <b/>
      <sz val="12"/>
      <color theme="0" tint="-0.14999847407452621"/>
      <name val="Times New Roman"/>
      <family val="1"/>
    </font>
    <font>
      <sz val="10"/>
      <color theme="0" tint="-0.14999847407452621"/>
      <name val="Times New Roman"/>
      <family val="1"/>
    </font>
    <font>
      <sz val="10"/>
      <color theme="0" tint="-0.1499984740745262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4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3">
    <xf numFmtId="0" fontId="0" fillId="0" borderId="0"/>
    <xf numFmtId="0" fontId="22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743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wrapText="1"/>
    </xf>
    <xf numFmtId="0" fontId="10" fillId="0" borderId="0" xfId="0" applyFont="1" applyAlignment="1">
      <alignment horizontal="left" vertical="top"/>
    </xf>
    <xf numFmtId="0" fontId="9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3" borderId="0" xfId="0" applyFill="1" applyAlignment="1">
      <alignment horizontal="left" vertical="top"/>
    </xf>
    <xf numFmtId="0" fontId="12" fillId="3" borderId="0" xfId="0" applyFont="1" applyFill="1" applyAlignment="1">
      <alignment horizontal="left" vertical="top"/>
    </xf>
    <xf numFmtId="0" fontId="4" fillId="3" borderId="0" xfId="0" applyFont="1" applyFill="1" applyAlignment="1">
      <alignment horizontal="left" vertical="top"/>
    </xf>
    <xf numFmtId="0" fontId="5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left" vertical="top" wrapText="1"/>
    </xf>
    <xf numFmtId="0" fontId="7" fillId="4" borderId="0" xfId="0" applyFont="1" applyFill="1" applyAlignment="1">
      <alignment horizontal="left" vertical="top"/>
    </xf>
    <xf numFmtId="0" fontId="11" fillId="4" borderId="2" xfId="0" applyFont="1" applyFill="1" applyBorder="1" applyAlignment="1">
      <alignment vertical="top" wrapText="1"/>
    </xf>
    <xf numFmtId="0" fontId="11" fillId="4" borderId="2" xfId="0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horizontal="left" wrapText="1"/>
    </xf>
    <xf numFmtId="0" fontId="4" fillId="4" borderId="1" xfId="0" applyFont="1" applyFill="1" applyBorder="1" applyAlignment="1">
      <alignment horizontal="left" wrapText="1"/>
    </xf>
    <xf numFmtId="0" fontId="11" fillId="4" borderId="1" xfId="0" applyFont="1" applyFill="1" applyBorder="1" applyAlignment="1">
      <alignment horizontal="left" vertical="top" wrapText="1"/>
    </xf>
    <xf numFmtId="0" fontId="0" fillId="4" borderId="0" xfId="0" applyFill="1" applyAlignment="1">
      <alignment horizontal="left" vertical="top"/>
    </xf>
    <xf numFmtId="0" fontId="14" fillId="3" borderId="1" xfId="0" applyFont="1" applyFill="1" applyBorder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15" fillId="3" borderId="0" xfId="0" applyFont="1" applyFill="1" applyAlignment="1">
      <alignment horizontal="center" vertical="top"/>
    </xf>
    <xf numFmtId="0" fontId="14" fillId="3" borderId="2" xfId="0" applyFont="1" applyFill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4" fillId="3" borderId="1" xfId="0" applyFont="1" applyFill="1" applyBorder="1" applyAlignment="1">
      <alignment horizontal="left" vertical="top" wrapText="1"/>
    </xf>
    <xf numFmtId="0" fontId="16" fillId="3" borderId="1" xfId="0" applyFont="1" applyFill="1" applyBorder="1" applyAlignment="1">
      <alignment horizontal="left" vertical="top" wrapText="1"/>
    </xf>
    <xf numFmtId="0" fontId="15" fillId="3" borderId="0" xfId="0" applyFont="1" applyFill="1" applyAlignment="1">
      <alignment horizontal="left" vertical="top"/>
    </xf>
    <xf numFmtId="0" fontId="17" fillId="0" borderId="1" xfId="0" applyFont="1" applyBorder="1" applyAlignment="1">
      <alignment horizontal="left" vertical="top" wrapText="1"/>
    </xf>
    <xf numFmtId="0" fontId="17" fillId="0" borderId="2" xfId="0" applyFont="1" applyBorder="1" applyAlignment="1">
      <alignment vertical="top" wrapText="1"/>
    </xf>
    <xf numFmtId="0" fontId="17" fillId="3" borderId="1" xfId="0" applyFont="1" applyFill="1" applyBorder="1" applyAlignment="1">
      <alignment horizontal="left" vertical="top" wrapText="1"/>
    </xf>
    <xf numFmtId="0" fontId="17" fillId="3" borderId="2" xfId="0" applyFont="1" applyFill="1" applyBorder="1" applyAlignment="1">
      <alignment vertical="top" wrapText="1"/>
    </xf>
    <xf numFmtId="0" fontId="18" fillId="3" borderId="1" xfId="0" applyFont="1" applyFill="1" applyBorder="1" applyAlignment="1">
      <alignment horizontal="left" wrapText="1"/>
    </xf>
    <xf numFmtId="0" fontId="18" fillId="0" borderId="1" xfId="0" applyFont="1" applyBorder="1" applyAlignment="1">
      <alignment horizontal="left" wrapText="1"/>
    </xf>
    <xf numFmtId="0" fontId="14" fillId="3" borderId="2" xfId="0" applyFont="1" applyFill="1" applyBorder="1" applyAlignment="1">
      <alignment vertical="top" wrapText="1"/>
    </xf>
    <xf numFmtId="0" fontId="14" fillId="3" borderId="1" xfId="0" applyFont="1" applyFill="1" applyBorder="1" applyAlignment="1">
      <alignment horizontal="left" wrapText="1"/>
    </xf>
    <xf numFmtId="0" fontId="14" fillId="0" borderId="2" xfId="0" applyFont="1" applyBorder="1" applyAlignment="1">
      <alignment vertical="top" wrapText="1"/>
    </xf>
    <xf numFmtId="0" fontId="15" fillId="0" borderId="1" xfId="0" applyFont="1" applyBorder="1" applyAlignment="1">
      <alignment horizontal="left" wrapText="1"/>
    </xf>
    <xf numFmtId="0" fontId="14" fillId="0" borderId="1" xfId="0" applyFont="1" applyBorder="1" applyAlignment="1">
      <alignment horizontal="left" vertical="top" wrapText="1"/>
    </xf>
    <xf numFmtId="0" fontId="11" fillId="4" borderId="5" xfId="0" applyFont="1" applyFill="1" applyBorder="1" applyAlignment="1">
      <alignment vertical="top" wrapText="1"/>
    </xf>
    <xf numFmtId="0" fontId="11" fillId="4" borderId="3" xfId="0" applyFont="1" applyFill="1" applyBorder="1" applyAlignment="1">
      <alignment vertical="top" wrapText="1"/>
    </xf>
    <xf numFmtId="0" fontId="11" fillId="4" borderId="6" xfId="0" applyFont="1" applyFill="1" applyBorder="1" applyAlignment="1">
      <alignment vertical="top" wrapText="1"/>
    </xf>
    <xf numFmtId="0" fontId="4" fillId="4" borderId="0" xfId="0" applyFont="1" applyFill="1" applyAlignment="1">
      <alignment horizontal="left" vertical="top"/>
    </xf>
    <xf numFmtId="0" fontId="4" fillId="4" borderId="4" xfId="0" applyFont="1" applyFill="1" applyBorder="1" applyAlignment="1">
      <alignment horizontal="left" vertical="top"/>
    </xf>
    <xf numFmtId="0" fontId="20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/>
    </xf>
    <xf numFmtId="0" fontId="20" fillId="0" borderId="0" xfId="0" applyFont="1" applyAlignment="1">
      <alignment horizontal="center" vertical="top"/>
    </xf>
    <xf numFmtId="2" fontId="21" fillId="0" borderId="0" xfId="0" applyNumberFormat="1" applyFont="1" applyAlignment="1">
      <alignment horizontal="left" vertical="top"/>
    </xf>
    <xf numFmtId="0" fontId="20" fillId="4" borderId="0" xfId="0" applyFont="1" applyFill="1" applyAlignment="1">
      <alignment horizontal="left" vertical="top"/>
    </xf>
    <xf numFmtId="0" fontId="19" fillId="0" borderId="0" xfId="0" applyFont="1" applyAlignment="1">
      <alignment horizontal="left" vertical="top"/>
    </xf>
    <xf numFmtId="0" fontId="19" fillId="3" borderId="4" xfId="0" applyFont="1" applyFill="1" applyBorder="1" applyAlignment="1">
      <alignment horizontal="left" vertical="top" wrapText="1"/>
    </xf>
    <xf numFmtId="0" fontId="19" fillId="3" borderId="4" xfId="0" applyFont="1" applyFill="1" applyBorder="1" applyAlignment="1">
      <alignment horizontal="center" vertical="top" wrapText="1"/>
    </xf>
    <xf numFmtId="0" fontId="19" fillId="3" borderId="4" xfId="0" applyFont="1" applyFill="1" applyBorder="1" applyAlignment="1">
      <alignment horizontal="left" vertical="top"/>
    </xf>
    <xf numFmtId="0" fontId="20" fillId="0" borderId="4" xfId="0" applyFont="1" applyBorder="1" applyAlignment="1">
      <alignment horizontal="left" vertical="top"/>
    </xf>
    <xf numFmtId="0" fontId="20" fillId="4" borderId="4" xfId="0" applyFont="1" applyFill="1" applyBorder="1" applyAlignment="1">
      <alignment vertical="top" wrapText="1"/>
    </xf>
    <xf numFmtId="0" fontId="20" fillId="4" borderId="4" xfId="0" applyFont="1" applyFill="1" applyBorder="1" applyAlignment="1">
      <alignment horizontal="center" vertical="top" wrapText="1"/>
    </xf>
    <xf numFmtId="0" fontId="20" fillId="4" borderId="4" xfId="0" applyFont="1" applyFill="1" applyBorder="1" applyAlignment="1">
      <alignment horizontal="left" vertical="top" wrapText="1"/>
    </xf>
    <xf numFmtId="0" fontId="20" fillId="4" borderId="4" xfId="0" applyFont="1" applyFill="1" applyBorder="1" applyAlignment="1">
      <alignment horizontal="left" wrapText="1"/>
    </xf>
    <xf numFmtId="0" fontId="20" fillId="4" borderId="4" xfId="0" applyFont="1" applyFill="1" applyBorder="1" applyAlignment="1">
      <alignment horizontal="left" vertical="top"/>
    </xf>
    <xf numFmtId="0" fontId="21" fillId="0" borderId="4" xfId="0" applyFont="1" applyBorder="1" applyAlignment="1">
      <alignment horizontal="left" vertical="top"/>
    </xf>
    <xf numFmtId="0" fontId="19" fillId="0" borderId="4" xfId="0" applyFont="1" applyBorder="1" applyAlignment="1">
      <alignment horizontal="left" vertical="top"/>
    </xf>
    <xf numFmtId="0" fontId="20" fillId="0" borderId="4" xfId="0" applyFont="1" applyBorder="1" applyAlignment="1">
      <alignment horizontal="center" vertical="top"/>
    </xf>
    <xf numFmtId="0" fontId="19" fillId="3" borderId="11" xfId="0" applyFont="1" applyFill="1" applyBorder="1" applyAlignment="1">
      <alignment horizontal="center" vertical="top" wrapText="1"/>
    </xf>
    <xf numFmtId="0" fontId="19" fillId="3" borderId="11" xfId="0" applyFont="1" applyFill="1" applyBorder="1" applyAlignment="1">
      <alignment horizontal="left" vertical="top" wrapText="1"/>
    </xf>
    <xf numFmtId="2" fontId="19" fillId="3" borderId="11" xfId="0" applyNumberFormat="1" applyFont="1" applyFill="1" applyBorder="1" applyAlignment="1">
      <alignment horizontal="center" vertical="top" wrapText="1"/>
    </xf>
    <xf numFmtId="0" fontId="20" fillId="0" borderId="13" xfId="0" applyFont="1" applyBorder="1" applyAlignment="1">
      <alignment horizontal="center" vertical="top"/>
    </xf>
    <xf numFmtId="0" fontId="20" fillId="0" borderId="13" xfId="0" applyFont="1" applyBorder="1" applyAlignment="1">
      <alignment horizontal="left" vertical="top"/>
    </xf>
    <xf numFmtId="0" fontId="19" fillId="3" borderId="11" xfId="0" applyFont="1" applyFill="1" applyBorder="1" applyAlignment="1">
      <alignment horizontal="right" vertical="top" wrapText="1"/>
    </xf>
    <xf numFmtId="0" fontId="20" fillId="0" borderId="13" xfId="0" applyFont="1" applyBorder="1" applyAlignment="1">
      <alignment horizontal="right" vertical="top"/>
    </xf>
    <xf numFmtId="0" fontId="20" fillId="0" borderId="0" xfId="0" applyFont="1" applyAlignment="1">
      <alignment horizontal="right" vertical="top"/>
    </xf>
    <xf numFmtId="0" fontId="20" fillId="4" borderId="9" xfId="0" applyFont="1" applyFill="1" applyBorder="1" applyAlignment="1">
      <alignment horizontal="left" vertical="top" wrapText="1"/>
    </xf>
    <xf numFmtId="0" fontId="20" fillId="4" borderId="17" xfId="0" applyFont="1" applyFill="1" applyBorder="1" applyAlignment="1">
      <alignment horizontal="left" vertical="top" wrapText="1"/>
    </xf>
    <xf numFmtId="0" fontId="19" fillId="3" borderId="12" xfId="0" applyFont="1" applyFill="1" applyBorder="1" applyAlignment="1">
      <alignment horizontal="left" vertical="top" wrapText="1"/>
    </xf>
    <xf numFmtId="14" fontId="20" fillId="4" borderId="19" xfId="0" applyNumberFormat="1" applyFont="1" applyFill="1" applyBorder="1" applyAlignment="1">
      <alignment horizontal="right" vertical="top"/>
    </xf>
    <xf numFmtId="0" fontId="20" fillId="4" borderId="10" xfId="0" applyFont="1" applyFill="1" applyBorder="1" applyAlignment="1">
      <alignment horizontal="left" vertical="top" wrapText="1"/>
    </xf>
    <xf numFmtId="0" fontId="20" fillId="4" borderId="7" xfId="0" applyFont="1" applyFill="1" applyBorder="1" applyAlignment="1">
      <alignment horizontal="left" vertical="top" wrapText="1"/>
    </xf>
    <xf numFmtId="0" fontId="20" fillId="3" borderId="7" xfId="0" applyFont="1" applyFill="1" applyBorder="1" applyAlignment="1">
      <alignment horizontal="left" vertical="top" wrapText="1"/>
    </xf>
    <xf numFmtId="0" fontId="20" fillId="3" borderId="4" xfId="0" applyFont="1" applyFill="1" applyBorder="1" applyAlignment="1">
      <alignment horizontal="center" vertical="top" wrapText="1"/>
    </xf>
    <xf numFmtId="0" fontId="20" fillId="3" borderId="4" xfId="0" applyFont="1" applyFill="1" applyBorder="1" applyAlignment="1">
      <alignment horizontal="left" vertical="top" wrapText="1"/>
    </xf>
    <xf numFmtId="0" fontId="20" fillId="3" borderId="4" xfId="0" applyFont="1" applyFill="1" applyBorder="1" applyAlignment="1">
      <alignment horizontal="left" wrapText="1"/>
    </xf>
    <xf numFmtId="0" fontId="20" fillId="3" borderId="4" xfId="0" applyFont="1" applyFill="1" applyBorder="1" applyAlignment="1">
      <alignment horizontal="left" vertical="top"/>
    </xf>
    <xf numFmtId="0" fontId="21" fillId="3" borderId="4" xfId="0" applyFont="1" applyFill="1" applyBorder="1" applyAlignment="1">
      <alignment horizontal="left" vertical="top"/>
    </xf>
    <xf numFmtId="0" fontId="21" fillId="4" borderId="4" xfId="0" applyFont="1" applyFill="1" applyBorder="1" applyAlignment="1">
      <alignment horizontal="left" vertical="top"/>
    </xf>
    <xf numFmtId="0" fontId="21" fillId="4" borderId="0" xfId="0" applyFont="1" applyFill="1" applyAlignment="1">
      <alignment horizontal="left" vertical="top"/>
    </xf>
    <xf numFmtId="0" fontId="20" fillId="3" borderId="14" xfId="0" applyFont="1" applyFill="1" applyBorder="1" applyAlignment="1">
      <alignment vertical="top" wrapText="1"/>
    </xf>
    <xf numFmtId="14" fontId="20" fillId="3" borderId="8" xfId="0" applyNumberFormat="1" applyFont="1" applyFill="1" applyBorder="1" applyAlignment="1">
      <alignment horizontal="right" vertical="top"/>
    </xf>
    <xf numFmtId="0" fontId="20" fillId="4" borderId="8" xfId="0" applyFont="1" applyFill="1" applyBorder="1" applyAlignment="1">
      <alignment vertical="top" wrapText="1"/>
    </xf>
    <xf numFmtId="14" fontId="20" fillId="4" borderId="8" xfId="0" applyNumberFormat="1" applyFont="1" applyFill="1" applyBorder="1" applyAlignment="1">
      <alignment horizontal="right" vertical="top"/>
    </xf>
    <xf numFmtId="14" fontId="20" fillId="3" borderId="8" xfId="0" applyNumberFormat="1" applyFont="1" applyFill="1" applyBorder="1" applyAlignment="1">
      <alignment horizontal="right" vertical="top" wrapText="1"/>
    </xf>
    <xf numFmtId="14" fontId="20" fillId="4" borderId="8" xfId="0" applyNumberFormat="1" applyFont="1" applyFill="1" applyBorder="1" applyAlignment="1">
      <alignment horizontal="right" vertical="top" wrapText="1"/>
    </xf>
    <xf numFmtId="16" fontId="20" fillId="3" borderId="7" xfId="0" applyNumberFormat="1" applyFont="1" applyFill="1" applyBorder="1" applyAlignment="1">
      <alignment horizontal="left" vertical="top" wrapText="1"/>
    </xf>
    <xf numFmtId="0" fontId="20" fillId="3" borderId="4" xfId="0" applyFont="1" applyFill="1" applyBorder="1" applyAlignment="1">
      <alignment vertical="top" wrapText="1"/>
    </xf>
    <xf numFmtId="0" fontId="20" fillId="3" borderId="8" xfId="0" applyFont="1" applyFill="1" applyBorder="1" applyAlignment="1">
      <alignment vertical="top" wrapText="1"/>
    </xf>
    <xf numFmtId="14" fontId="20" fillId="3" borderId="19" xfId="0" applyNumberFormat="1" applyFont="1" applyFill="1" applyBorder="1" applyAlignment="1">
      <alignment horizontal="right" vertical="top"/>
    </xf>
    <xf numFmtId="0" fontId="20" fillId="3" borderId="17" xfId="0" applyFont="1" applyFill="1" applyBorder="1" applyAlignment="1">
      <alignment horizontal="left" vertical="top" wrapText="1"/>
    </xf>
    <xf numFmtId="14" fontId="20" fillId="3" borderId="19" xfId="0" applyNumberFormat="1" applyFont="1" applyFill="1" applyBorder="1" applyAlignment="1">
      <alignment horizontal="right" vertical="top" wrapText="1"/>
    </xf>
    <xf numFmtId="14" fontId="20" fillId="4" borderId="19" xfId="0" applyNumberFormat="1" applyFont="1" applyFill="1" applyBorder="1" applyAlignment="1">
      <alignment horizontal="right" vertical="top" wrapText="1"/>
    </xf>
    <xf numFmtId="0" fontId="20" fillId="3" borderId="8" xfId="0" applyFont="1" applyFill="1" applyBorder="1" applyAlignment="1">
      <alignment horizontal="left" vertical="top" wrapText="1"/>
    </xf>
    <xf numFmtId="0" fontId="20" fillId="3" borderId="7" xfId="0" applyFont="1" applyFill="1" applyBorder="1" applyAlignment="1">
      <alignment horizontal="left" vertical="top"/>
    </xf>
    <xf numFmtId="0" fontId="20" fillId="4" borderId="8" xfId="0" applyFont="1" applyFill="1" applyBorder="1" applyAlignment="1">
      <alignment horizontal="left" vertical="top" wrapText="1"/>
    </xf>
    <xf numFmtId="0" fontId="20" fillId="4" borderId="17" xfId="0" applyFont="1" applyFill="1" applyBorder="1" applyAlignment="1">
      <alignment horizontal="left" vertical="top"/>
    </xf>
    <xf numFmtId="16" fontId="20" fillId="3" borderId="17" xfId="0" applyNumberFormat="1" applyFont="1" applyFill="1" applyBorder="1" applyAlignment="1">
      <alignment horizontal="left" vertical="top" wrapText="1"/>
    </xf>
    <xf numFmtId="0" fontId="20" fillId="4" borderId="12" xfId="0" applyFont="1" applyFill="1" applyBorder="1" applyAlignment="1">
      <alignment horizontal="left" vertical="top" wrapText="1"/>
    </xf>
    <xf numFmtId="14" fontId="20" fillId="4" borderId="12" xfId="0" applyNumberFormat="1" applyFont="1" applyFill="1" applyBorder="1" applyAlignment="1">
      <alignment horizontal="right" vertical="top"/>
    </xf>
    <xf numFmtId="0" fontId="20" fillId="4" borderId="9" xfId="0" applyFont="1" applyFill="1" applyBorder="1" applyAlignment="1">
      <alignment horizontal="left" vertical="top"/>
    </xf>
    <xf numFmtId="14" fontId="20" fillId="4" borderId="14" xfId="0" applyNumberFormat="1" applyFont="1" applyFill="1" applyBorder="1" applyAlignment="1">
      <alignment horizontal="right" vertical="top"/>
    </xf>
    <xf numFmtId="0" fontId="20" fillId="4" borderId="10" xfId="0" applyFont="1" applyFill="1" applyBorder="1" applyAlignment="1">
      <alignment horizontal="left" vertical="top"/>
    </xf>
    <xf numFmtId="14" fontId="20" fillId="4" borderId="14" xfId="0" applyNumberFormat="1" applyFont="1" applyFill="1" applyBorder="1" applyAlignment="1">
      <alignment horizontal="right" vertical="top" wrapText="1"/>
    </xf>
    <xf numFmtId="2" fontId="20" fillId="4" borderId="18" xfId="0" applyNumberFormat="1" applyFont="1" applyFill="1" applyBorder="1" applyAlignment="1">
      <alignment horizontal="center" vertical="top"/>
    </xf>
    <xf numFmtId="1" fontId="20" fillId="4" borderId="18" xfId="0" applyNumberFormat="1" applyFont="1" applyFill="1" applyBorder="1" applyAlignment="1">
      <alignment horizontal="center" vertical="top" wrapText="1"/>
    </xf>
    <xf numFmtId="2" fontId="20" fillId="3" borderId="15" xfId="0" applyNumberFormat="1" applyFont="1" applyFill="1" applyBorder="1" applyAlignment="1">
      <alignment horizontal="center" vertical="top"/>
    </xf>
    <xf numFmtId="1" fontId="20" fillId="3" borderId="15" xfId="0" applyNumberFormat="1" applyFont="1" applyFill="1" applyBorder="1" applyAlignment="1">
      <alignment horizontal="center" vertical="top" wrapText="1"/>
    </xf>
    <xf numFmtId="2" fontId="20" fillId="4" borderId="16" xfId="0" applyNumberFormat="1" applyFont="1" applyFill="1" applyBorder="1" applyAlignment="1">
      <alignment horizontal="center" vertical="top"/>
    </xf>
    <xf numFmtId="1" fontId="20" fillId="4" borderId="16" xfId="0" applyNumberFormat="1" applyFont="1" applyFill="1" applyBorder="1" applyAlignment="1">
      <alignment horizontal="center" vertical="top" wrapText="1"/>
    </xf>
    <xf numFmtId="2" fontId="20" fillId="4" borderId="15" xfId="0" applyNumberFormat="1" applyFont="1" applyFill="1" applyBorder="1" applyAlignment="1">
      <alignment horizontal="center" vertical="top"/>
    </xf>
    <xf numFmtId="1" fontId="20" fillId="4" borderId="15" xfId="0" applyNumberFormat="1" applyFont="1" applyFill="1" applyBorder="1" applyAlignment="1">
      <alignment horizontal="center" vertical="top" wrapText="1"/>
    </xf>
    <xf numFmtId="2" fontId="20" fillId="4" borderId="0" xfId="0" applyNumberFormat="1" applyFont="1" applyFill="1" applyAlignment="1">
      <alignment horizontal="center" vertical="top"/>
    </xf>
    <xf numFmtId="1" fontId="20" fillId="4" borderId="0" xfId="0" applyNumberFormat="1" applyFont="1" applyFill="1" applyAlignment="1">
      <alignment horizontal="center" vertical="top" wrapText="1"/>
    </xf>
    <xf numFmtId="2" fontId="20" fillId="3" borderId="0" xfId="0" applyNumberFormat="1" applyFont="1" applyFill="1" applyAlignment="1">
      <alignment horizontal="center" vertical="top"/>
    </xf>
    <xf numFmtId="1" fontId="20" fillId="3" borderId="0" xfId="0" applyNumberFormat="1" applyFont="1" applyFill="1" applyAlignment="1">
      <alignment horizontal="center" vertical="top" wrapText="1"/>
    </xf>
    <xf numFmtId="1" fontId="20" fillId="3" borderId="13" xfId="0" applyNumberFormat="1" applyFont="1" applyFill="1" applyBorder="1" applyAlignment="1">
      <alignment horizontal="center" vertical="top" wrapText="1"/>
    </xf>
    <xf numFmtId="0" fontId="20" fillId="5" borderId="14" xfId="0" applyFont="1" applyFill="1" applyBorder="1" applyAlignment="1">
      <alignment vertical="top" wrapText="1"/>
    </xf>
    <xf numFmtId="14" fontId="19" fillId="5" borderId="8" xfId="0" applyNumberFormat="1" applyFont="1" applyFill="1" applyBorder="1" applyAlignment="1">
      <alignment horizontal="right" vertical="top"/>
    </xf>
    <xf numFmtId="0" fontId="19" fillId="5" borderId="7" xfId="0" applyFont="1" applyFill="1" applyBorder="1" applyAlignment="1">
      <alignment horizontal="left" vertical="top" wrapText="1"/>
    </xf>
    <xf numFmtId="14" fontId="19" fillId="5" borderId="8" xfId="0" applyNumberFormat="1" applyFont="1" applyFill="1" applyBorder="1" applyAlignment="1">
      <alignment horizontal="right" vertical="top" wrapText="1"/>
    </xf>
    <xf numFmtId="16" fontId="19" fillId="5" borderId="7" xfId="0" applyNumberFormat="1" applyFont="1" applyFill="1" applyBorder="1" applyAlignment="1">
      <alignment horizontal="left" vertical="top" wrapText="1"/>
    </xf>
    <xf numFmtId="0" fontId="19" fillId="5" borderId="4" xfId="0" applyFont="1" applyFill="1" applyBorder="1" applyAlignment="1">
      <alignment horizontal="center" vertical="top" wrapText="1"/>
    </xf>
    <xf numFmtId="0" fontId="20" fillId="5" borderId="8" xfId="0" applyFont="1" applyFill="1" applyBorder="1" applyAlignment="1">
      <alignment horizontal="left" vertical="top" wrapText="1"/>
    </xf>
    <xf numFmtId="0" fontId="19" fillId="5" borderId="7" xfId="0" applyFont="1" applyFill="1" applyBorder="1" applyAlignment="1">
      <alignment horizontal="left" vertical="top"/>
    </xf>
    <xf numFmtId="14" fontId="19" fillId="5" borderId="19" xfId="0" applyNumberFormat="1" applyFont="1" applyFill="1" applyBorder="1" applyAlignment="1">
      <alignment horizontal="right" vertical="top" wrapText="1"/>
    </xf>
    <xf numFmtId="14" fontId="20" fillId="2" borderId="19" xfId="0" applyNumberFormat="1" applyFont="1" applyFill="1" applyBorder="1" applyAlignment="1">
      <alignment horizontal="right" vertical="top"/>
    </xf>
    <xf numFmtId="0" fontId="20" fillId="2" borderId="17" xfId="0" applyFont="1" applyFill="1" applyBorder="1" applyAlignment="1">
      <alignment horizontal="left" vertical="top" wrapText="1"/>
    </xf>
    <xf numFmtId="14" fontId="20" fillId="2" borderId="19" xfId="0" applyNumberFormat="1" applyFont="1" applyFill="1" applyBorder="1" applyAlignment="1">
      <alignment horizontal="right" vertical="top" wrapText="1"/>
    </xf>
    <xf numFmtId="0" fontId="20" fillId="2" borderId="4" xfId="0" applyFont="1" applyFill="1" applyBorder="1" applyAlignment="1">
      <alignment horizontal="center" vertical="top" wrapText="1"/>
    </xf>
    <xf numFmtId="14" fontId="20" fillId="2" borderId="14" xfId="0" applyNumberFormat="1" applyFont="1" applyFill="1" applyBorder="1" applyAlignment="1">
      <alignment horizontal="right" vertical="top"/>
    </xf>
    <xf numFmtId="0" fontId="20" fillId="2" borderId="10" xfId="0" applyFont="1" applyFill="1" applyBorder="1" applyAlignment="1">
      <alignment horizontal="left" vertical="top" wrapText="1"/>
    </xf>
    <xf numFmtId="0" fontId="20" fillId="2" borderId="10" xfId="0" applyFont="1" applyFill="1" applyBorder="1" applyAlignment="1">
      <alignment horizontal="left" vertical="top"/>
    </xf>
    <xf numFmtId="0" fontId="20" fillId="4" borderId="7" xfId="0" applyFont="1" applyFill="1" applyBorder="1" applyAlignment="1">
      <alignment horizontal="left" vertical="top"/>
    </xf>
    <xf numFmtId="14" fontId="19" fillId="4" borderId="8" xfId="0" applyNumberFormat="1" applyFont="1" applyFill="1" applyBorder="1" applyAlignment="1">
      <alignment horizontal="right" vertical="top"/>
    </xf>
    <xf numFmtId="0" fontId="19" fillId="4" borderId="7" xfId="0" applyFont="1" applyFill="1" applyBorder="1" applyAlignment="1">
      <alignment horizontal="left" vertical="top" wrapText="1"/>
    </xf>
    <xf numFmtId="14" fontId="19" fillId="4" borderId="8" xfId="0" applyNumberFormat="1" applyFont="1" applyFill="1" applyBorder="1" applyAlignment="1">
      <alignment horizontal="right" vertical="top" wrapText="1"/>
    </xf>
    <xf numFmtId="0" fontId="19" fillId="4" borderId="4" xfId="0" applyFont="1" applyFill="1" applyBorder="1" applyAlignment="1">
      <alignment horizontal="center" vertical="top" wrapText="1"/>
    </xf>
    <xf numFmtId="0" fontId="20" fillId="6" borderId="8" xfId="0" applyFont="1" applyFill="1" applyBorder="1" applyAlignment="1">
      <alignment horizontal="left" vertical="top" wrapText="1"/>
    </xf>
    <xf numFmtId="14" fontId="19" fillId="6" borderId="8" xfId="0" applyNumberFormat="1" applyFont="1" applyFill="1" applyBorder="1" applyAlignment="1">
      <alignment horizontal="right" vertical="top"/>
    </xf>
    <xf numFmtId="0" fontId="19" fillId="6" borderId="7" xfId="0" applyFont="1" applyFill="1" applyBorder="1" applyAlignment="1">
      <alignment horizontal="left" vertical="top" wrapText="1"/>
    </xf>
    <xf numFmtId="14" fontId="19" fillId="6" borderId="19" xfId="0" applyNumberFormat="1" applyFont="1" applyFill="1" applyBorder="1" applyAlignment="1">
      <alignment horizontal="right" vertical="top" wrapText="1"/>
    </xf>
    <xf numFmtId="0" fontId="19" fillId="6" borderId="7" xfId="0" applyFont="1" applyFill="1" applyBorder="1" applyAlignment="1">
      <alignment horizontal="left" vertical="top"/>
    </xf>
    <xf numFmtId="0" fontId="19" fillId="6" borderId="4" xfId="0" applyFont="1" applyFill="1" applyBorder="1" applyAlignment="1">
      <alignment horizontal="center" vertical="top" wrapText="1"/>
    </xf>
    <xf numFmtId="0" fontId="20" fillId="6" borderId="4" xfId="0" applyFont="1" applyFill="1" applyBorder="1" applyAlignment="1">
      <alignment horizontal="center" vertical="top" wrapText="1"/>
    </xf>
    <xf numFmtId="0" fontId="20" fillId="6" borderId="4" xfId="0" applyFont="1" applyFill="1" applyBorder="1" applyAlignment="1">
      <alignment horizontal="left" vertical="top" wrapText="1"/>
    </xf>
    <xf numFmtId="0" fontId="20" fillId="6" borderId="4" xfId="0" applyFont="1" applyFill="1" applyBorder="1" applyAlignment="1">
      <alignment horizontal="left" wrapText="1"/>
    </xf>
    <xf numFmtId="0" fontId="20" fillId="6" borderId="4" xfId="0" applyFont="1" applyFill="1" applyBorder="1" applyAlignment="1">
      <alignment horizontal="left" vertical="top"/>
    </xf>
    <xf numFmtId="0" fontId="21" fillId="6" borderId="0" xfId="0" applyFont="1" applyFill="1" applyAlignment="1">
      <alignment horizontal="left" vertical="top"/>
    </xf>
    <xf numFmtId="16" fontId="20" fillId="4" borderId="17" xfId="0" applyNumberFormat="1" applyFont="1" applyFill="1" applyBorder="1" applyAlignment="1">
      <alignment horizontal="left" vertical="top" wrapText="1"/>
    </xf>
    <xf numFmtId="14" fontId="20" fillId="2" borderId="8" xfId="0" applyNumberFormat="1" applyFont="1" applyFill="1" applyBorder="1" applyAlignment="1">
      <alignment horizontal="right" vertical="top"/>
    </xf>
    <xf numFmtId="0" fontId="20" fillId="2" borderId="7" xfId="0" applyFont="1" applyFill="1" applyBorder="1" applyAlignment="1">
      <alignment horizontal="left" vertical="top" wrapText="1"/>
    </xf>
    <xf numFmtId="14" fontId="20" fillId="2" borderId="8" xfId="0" applyNumberFormat="1" applyFont="1" applyFill="1" applyBorder="1" applyAlignment="1">
      <alignment horizontal="right" vertical="top" wrapText="1"/>
    </xf>
    <xf numFmtId="16" fontId="20" fillId="2" borderId="7" xfId="0" applyNumberFormat="1" applyFont="1" applyFill="1" applyBorder="1" applyAlignment="1">
      <alignment horizontal="left" vertical="top" wrapText="1"/>
    </xf>
    <xf numFmtId="0" fontId="22" fillId="4" borderId="12" xfId="1" applyFill="1" applyBorder="1" applyAlignment="1">
      <alignment horizontal="left" vertical="top" wrapText="1"/>
    </xf>
    <xf numFmtId="0" fontId="20" fillId="2" borderId="8" xfId="0" applyFont="1" applyFill="1" applyBorder="1" applyAlignment="1">
      <alignment vertical="top" wrapText="1"/>
    </xf>
    <xf numFmtId="2" fontId="20" fillId="2" borderId="0" xfId="0" applyNumberFormat="1" applyFont="1" applyFill="1" applyAlignment="1">
      <alignment horizontal="center" vertical="top"/>
    </xf>
    <xf numFmtId="1" fontId="20" fillId="2" borderId="0" xfId="0" applyNumberFormat="1" applyFont="1" applyFill="1" applyAlignment="1">
      <alignment horizontal="center" vertical="top" wrapText="1"/>
    </xf>
    <xf numFmtId="0" fontId="20" fillId="2" borderId="4" xfId="0" applyFont="1" applyFill="1" applyBorder="1" applyAlignment="1">
      <alignment vertical="top" wrapText="1"/>
    </xf>
    <xf numFmtId="0" fontId="20" fillId="2" borderId="4" xfId="0" applyFont="1" applyFill="1" applyBorder="1" applyAlignment="1">
      <alignment horizontal="left" vertical="top" wrapText="1"/>
    </xf>
    <xf numFmtId="0" fontId="20" fillId="2" borderId="4" xfId="0" applyFont="1" applyFill="1" applyBorder="1" applyAlignment="1">
      <alignment horizontal="left" vertical="top"/>
    </xf>
    <xf numFmtId="0" fontId="20" fillId="2" borderId="0" xfId="0" applyFont="1" applyFill="1" applyAlignment="1">
      <alignment horizontal="left" vertical="top"/>
    </xf>
    <xf numFmtId="0" fontId="21" fillId="2" borderId="0" xfId="0" applyFont="1" applyFill="1" applyAlignment="1">
      <alignment horizontal="left" vertical="top"/>
    </xf>
    <xf numFmtId="0" fontId="20" fillId="2" borderId="14" xfId="0" applyFont="1" applyFill="1" applyBorder="1" applyAlignment="1">
      <alignment vertical="top" wrapText="1"/>
    </xf>
    <xf numFmtId="0" fontId="20" fillId="2" borderId="4" xfId="0" applyFont="1" applyFill="1" applyBorder="1" applyAlignment="1">
      <alignment horizontal="left" wrapText="1"/>
    </xf>
    <xf numFmtId="0" fontId="21" fillId="2" borderId="4" xfId="0" applyFont="1" applyFill="1" applyBorder="1" applyAlignment="1">
      <alignment horizontal="left" vertical="top"/>
    </xf>
    <xf numFmtId="14" fontId="20" fillId="3" borderId="14" xfId="0" applyNumberFormat="1" applyFont="1" applyFill="1" applyBorder="1" applyAlignment="1">
      <alignment horizontal="right" vertical="top"/>
    </xf>
    <xf numFmtId="14" fontId="20" fillId="3" borderId="14" xfId="0" applyNumberFormat="1" applyFont="1" applyFill="1" applyBorder="1" applyAlignment="1">
      <alignment horizontal="right" vertical="top" wrapText="1"/>
    </xf>
    <xf numFmtId="0" fontId="23" fillId="4" borderId="8" xfId="0" applyFont="1" applyFill="1" applyBorder="1" applyAlignment="1">
      <alignment vertical="top" wrapText="1"/>
    </xf>
    <xf numFmtId="2" fontId="23" fillId="4" borderId="15" xfId="0" applyNumberFormat="1" applyFont="1" applyFill="1" applyBorder="1" applyAlignment="1">
      <alignment horizontal="center" vertical="top"/>
    </xf>
    <xf numFmtId="1" fontId="23" fillId="4" borderId="15" xfId="0" applyNumberFormat="1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23" fillId="4" borderId="4" xfId="0" applyFont="1" applyFill="1" applyBorder="1" applyAlignment="1">
      <alignment horizontal="center" vertical="top" wrapText="1"/>
    </xf>
    <xf numFmtId="0" fontId="23" fillId="4" borderId="4" xfId="0" applyFont="1" applyFill="1" applyBorder="1" applyAlignment="1">
      <alignment vertical="top" wrapText="1"/>
    </xf>
    <xf numFmtId="0" fontId="23" fillId="4" borderId="4" xfId="0" applyFont="1" applyFill="1" applyBorder="1" applyAlignment="1">
      <alignment horizontal="left" wrapText="1"/>
    </xf>
    <xf numFmtId="0" fontId="23" fillId="4" borderId="0" xfId="0" applyFont="1" applyFill="1" applyAlignment="1">
      <alignment horizontal="left" vertical="top"/>
    </xf>
    <xf numFmtId="0" fontId="23" fillId="2" borderId="8" xfId="0" applyFont="1" applyFill="1" applyBorder="1" applyAlignment="1">
      <alignment vertical="top" wrapText="1"/>
    </xf>
    <xf numFmtId="14" fontId="23" fillId="2" borderId="19" xfId="0" applyNumberFormat="1" applyFont="1" applyFill="1" applyBorder="1" applyAlignment="1">
      <alignment horizontal="right" vertical="top"/>
    </xf>
    <xf numFmtId="2" fontId="23" fillId="2" borderId="0" xfId="0" applyNumberFormat="1" applyFont="1" applyFill="1" applyAlignment="1">
      <alignment horizontal="center" vertical="top"/>
    </xf>
    <xf numFmtId="14" fontId="23" fillId="2" borderId="19" xfId="0" applyNumberFormat="1" applyFont="1" applyFill="1" applyBorder="1" applyAlignment="1">
      <alignment horizontal="right" vertical="top" wrapText="1"/>
    </xf>
    <xf numFmtId="1" fontId="23" fillId="2" borderId="0" xfId="0" applyNumberFormat="1" applyFont="1" applyFill="1" applyAlignment="1">
      <alignment horizontal="center" vertical="top" wrapText="1"/>
    </xf>
    <xf numFmtId="0" fontId="23" fillId="2" borderId="4" xfId="0" applyFont="1" applyFill="1" applyBorder="1" applyAlignment="1">
      <alignment horizontal="center" vertical="top" wrapText="1"/>
    </xf>
    <xf numFmtId="0" fontId="23" fillId="2" borderId="4" xfId="0" applyFont="1" applyFill="1" applyBorder="1" applyAlignment="1">
      <alignment vertical="top" wrapText="1"/>
    </xf>
    <xf numFmtId="0" fontId="23" fillId="2" borderId="4" xfId="0" applyFont="1" applyFill="1" applyBorder="1" applyAlignment="1">
      <alignment horizontal="left" vertical="top" wrapText="1"/>
    </xf>
    <xf numFmtId="0" fontId="23" fillId="2" borderId="4" xfId="0" applyFont="1" applyFill="1" applyBorder="1" applyAlignment="1">
      <alignment horizontal="left" vertical="top"/>
    </xf>
    <xf numFmtId="0" fontId="23" fillId="2" borderId="0" xfId="0" applyFont="1" applyFill="1" applyAlignment="1">
      <alignment horizontal="left" vertical="top"/>
    </xf>
    <xf numFmtId="0" fontId="23" fillId="4" borderId="8" xfId="0" applyFont="1" applyFill="1" applyBorder="1" applyAlignment="1">
      <alignment horizontal="left" vertical="top" wrapText="1"/>
    </xf>
    <xf numFmtId="14" fontId="23" fillId="4" borderId="19" xfId="0" applyNumberFormat="1" applyFont="1" applyFill="1" applyBorder="1" applyAlignment="1">
      <alignment horizontal="right" vertical="top"/>
    </xf>
    <xf numFmtId="2" fontId="23" fillId="4" borderId="0" xfId="0" applyNumberFormat="1" applyFont="1" applyFill="1" applyAlignment="1">
      <alignment horizontal="center" vertical="top"/>
    </xf>
    <xf numFmtId="1" fontId="23" fillId="4" borderId="0" xfId="0" applyNumberFormat="1" applyFont="1" applyFill="1" applyAlignment="1">
      <alignment horizontal="center" vertical="top" wrapText="1"/>
    </xf>
    <xf numFmtId="0" fontId="23" fillId="4" borderId="4" xfId="0" applyFont="1" applyFill="1" applyBorder="1" applyAlignment="1">
      <alignment horizontal="left" vertical="top" wrapText="1"/>
    </xf>
    <xf numFmtId="0" fontId="23" fillId="4" borderId="4" xfId="0" applyFont="1" applyFill="1" applyBorder="1" applyAlignment="1">
      <alignment horizontal="left" vertical="top"/>
    </xf>
    <xf numFmtId="0" fontId="23" fillId="0" borderId="0" xfId="0" applyFont="1" applyAlignment="1">
      <alignment horizontal="left" vertical="top"/>
    </xf>
    <xf numFmtId="2" fontId="23" fillId="3" borderId="0" xfId="0" applyNumberFormat="1" applyFont="1" applyFill="1" applyAlignment="1">
      <alignment horizontal="center" vertical="top"/>
    </xf>
    <xf numFmtId="14" fontId="23" fillId="4" borderId="19" xfId="0" applyNumberFormat="1" applyFont="1" applyFill="1" applyBorder="1" applyAlignment="1">
      <alignment horizontal="right" vertical="top" wrapText="1"/>
    </xf>
    <xf numFmtId="2" fontId="23" fillId="3" borderId="15" xfId="0" applyNumberFormat="1" applyFont="1" applyFill="1" applyBorder="1" applyAlignment="1">
      <alignment horizontal="center" vertical="top"/>
    </xf>
    <xf numFmtId="0" fontId="24" fillId="5" borderId="4" xfId="0" applyFont="1" applyFill="1" applyBorder="1" applyAlignment="1">
      <alignment horizontal="center" vertical="top" wrapText="1"/>
    </xf>
    <xf numFmtId="0" fontId="23" fillId="3" borderId="4" xfId="0" applyFont="1" applyFill="1" applyBorder="1" applyAlignment="1">
      <alignment horizontal="center" vertical="top" wrapText="1"/>
    </xf>
    <xf numFmtId="0" fontId="23" fillId="3" borderId="4" xfId="0" applyFont="1" applyFill="1" applyBorder="1" applyAlignment="1">
      <alignment horizontal="left" vertical="top" wrapText="1"/>
    </xf>
    <xf numFmtId="0" fontId="23" fillId="3" borderId="4" xfId="0" applyFont="1" applyFill="1" applyBorder="1" applyAlignment="1">
      <alignment horizontal="left" wrapText="1"/>
    </xf>
    <xf numFmtId="0" fontId="23" fillId="3" borderId="4" xfId="0" applyFont="1" applyFill="1" applyBorder="1" applyAlignment="1">
      <alignment horizontal="left" vertical="top"/>
    </xf>
    <xf numFmtId="2" fontId="23" fillId="4" borderId="18" xfId="0" applyNumberFormat="1" applyFont="1" applyFill="1" applyBorder="1" applyAlignment="1">
      <alignment horizontal="center" vertical="top"/>
    </xf>
    <xf numFmtId="14" fontId="23" fillId="4" borderId="8" xfId="0" applyNumberFormat="1" applyFont="1" applyFill="1" applyBorder="1" applyAlignment="1">
      <alignment horizontal="right" vertical="top"/>
    </xf>
    <xf numFmtId="0" fontId="23" fillId="3" borderId="8" xfId="0" applyFont="1" applyFill="1" applyBorder="1" applyAlignment="1">
      <alignment vertical="top" wrapText="1"/>
    </xf>
    <xf numFmtId="14" fontId="23" fillId="3" borderId="19" xfId="0" applyNumberFormat="1" applyFont="1" applyFill="1" applyBorder="1" applyAlignment="1">
      <alignment horizontal="right" vertical="top"/>
    </xf>
    <xf numFmtId="14" fontId="23" fillId="3" borderId="19" xfId="0" applyNumberFormat="1" applyFont="1" applyFill="1" applyBorder="1" applyAlignment="1">
      <alignment horizontal="right" vertical="top" wrapText="1"/>
    </xf>
    <xf numFmtId="0" fontId="23" fillId="3" borderId="4" xfId="0" applyFont="1" applyFill="1" applyBorder="1" applyAlignment="1">
      <alignment vertical="top" wrapText="1"/>
    </xf>
    <xf numFmtId="2" fontId="20" fillId="3" borderId="15" xfId="0" applyNumberFormat="1" applyFont="1" applyFill="1" applyBorder="1" applyAlignment="1">
      <alignment horizontal="center" vertical="top" wrapText="1"/>
    </xf>
    <xf numFmtId="2" fontId="20" fillId="4" borderId="15" xfId="0" applyNumberFormat="1" applyFont="1" applyFill="1" applyBorder="1" applyAlignment="1">
      <alignment horizontal="center" vertical="top" wrapText="1"/>
    </xf>
    <xf numFmtId="2" fontId="20" fillId="4" borderId="0" xfId="0" applyNumberFormat="1" applyFont="1" applyFill="1" applyAlignment="1">
      <alignment horizontal="center" vertical="top" wrapText="1"/>
    </xf>
    <xf numFmtId="2" fontId="20" fillId="3" borderId="0" xfId="0" applyNumberFormat="1" applyFont="1" applyFill="1" applyAlignment="1">
      <alignment horizontal="center" vertical="top" wrapText="1"/>
    </xf>
    <xf numFmtId="2" fontId="20" fillId="4" borderId="16" xfId="0" applyNumberFormat="1" applyFont="1" applyFill="1" applyBorder="1" applyAlignment="1">
      <alignment horizontal="center" vertical="top" wrapText="1"/>
    </xf>
    <xf numFmtId="14" fontId="23" fillId="2" borderId="8" xfId="0" applyNumberFormat="1" applyFont="1" applyFill="1" applyBorder="1" applyAlignment="1">
      <alignment horizontal="right" vertical="top"/>
    </xf>
    <xf numFmtId="14" fontId="23" fillId="2" borderId="8" xfId="0" applyNumberFormat="1" applyFont="1" applyFill="1" applyBorder="1" applyAlignment="1">
      <alignment horizontal="right" vertical="top" wrapText="1"/>
    </xf>
    <xf numFmtId="2" fontId="23" fillId="3" borderId="15" xfId="0" applyNumberFormat="1" applyFont="1" applyFill="1" applyBorder="1" applyAlignment="1">
      <alignment horizontal="center" vertical="top" wrapText="1"/>
    </xf>
    <xf numFmtId="0" fontId="23" fillId="2" borderId="4" xfId="0" applyFont="1" applyFill="1" applyBorder="1" applyAlignment="1">
      <alignment horizontal="left" wrapText="1"/>
    </xf>
    <xf numFmtId="2" fontId="23" fillId="3" borderId="0" xfId="0" applyNumberFormat="1" applyFont="1" applyFill="1" applyAlignment="1">
      <alignment horizontal="center" vertical="top" wrapText="1"/>
    </xf>
    <xf numFmtId="0" fontId="23" fillId="3" borderId="8" xfId="0" applyFont="1" applyFill="1" applyBorder="1" applyAlignment="1">
      <alignment horizontal="left" vertical="top" wrapText="1"/>
    </xf>
    <xf numFmtId="14" fontId="23" fillId="3" borderId="8" xfId="0" applyNumberFormat="1" applyFont="1" applyFill="1" applyBorder="1" applyAlignment="1">
      <alignment horizontal="right" vertical="top"/>
    </xf>
    <xf numFmtId="2" fontId="23" fillId="4" borderId="16" xfId="0" applyNumberFormat="1" applyFont="1" applyFill="1" applyBorder="1" applyAlignment="1">
      <alignment horizontal="center" vertical="top"/>
    </xf>
    <xf numFmtId="0" fontId="23" fillId="0" borderId="4" xfId="0" applyFont="1" applyBorder="1" applyAlignment="1">
      <alignment horizontal="left" vertical="top"/>
    </xf>
    <xf numFmtId="0" fontId="20" fillId="3" borderId="14" xfId="0" applyFont="1" applyFill="1" applyBorder="1" applyAlignment="1">
      <alignment horizontal="left" vertical="top" wrapText="1"/>
    </xf>
    <xf numFmtId="0" fontId="20" fillId="4" borderId="14" xfId="0" applyFont="1" applyFill="1" applyBorder="1" applyAlignment="1">
      <alignment vertical="top" wrapText="1"/>
    </xf>
    <xf numFmtId="14" fontId="23" fillId="2" borderId="14" xfId="0" applyNumberFormat="1" applyFont="1" applyFill="1" applyBorder="1" applyAlignment="1">
      <alignment horizontal="right" vertical="top"/>
    </xf>
    <xf numFmtId="2" fontId="20" fillId="3" borderId="18" xfId="0" applyNumberFormat="1" applyFont="1" applyFill="1" applyBorder="1" applyAlignment="1">
      <alignment horizontal="center" vertical="top"/>
    </xf>
    <xf numFmtId="2" fontId="20" fillId="3" borderId="7" xfId="0" applyNumberFormat="1" applyFont="1" applyFill="1" applyBorder="1" applyAlignment="1">
      <alignment horizontal="center" vertical="top"/>
    </xf>
    <xf numFmtId="14" fontId="23" fillId="3" borderId="8" xfId="0" applyNumberFormat="1" applyFont="1" applyFill="1" applyBorder="1" applyAlignment="1">
      <alignment horizontal="right" vertical="top" wrapText="1"/>
    </xf>
    <xf numFmtId="14" fontId="19" fillId="6" borderId="8" xfId="0" applyNumberFormat="1" applyFont="1" applyFill="1" applyBorder="1" applyAlignment="1">
      <alignment horizontal="right" vertical="top" wrapText="1"/>
    </xf>
    <xf numFmtId="14" fontId="23" fillId="2" borderId="14" xfId="0" applyNumberFormat="1" applyFont="1" applyFill="1" applyBorder="1" applyAlignment="1">
      <alignment horizontal="right" vertical="top" wrapText="1"/>
    </xf>
    <xf numFmtId="14" fontId="20" fillId="3" borderId="7" xfId="0" applyNumberFormat="1" applyFont="1" applyFill="1" applyBorder="1" applyAlignment="1">
      <alignment horizontal="right" vertical="top" wrapText="1"/>
    </xf>
    <xf numFmtId="2" fontId="23" fillId="4" borderId="18" xfId="0" applyNumberFormat="1" applyFont="1" applyFill="1" applyBorder="1" applyAlignment="1">
      <alignment horizontal="center" vertical="top" wrapText="1"/>
    </xf>
    <xf numFmtId="2" fontId="20" fillId="3" borderId="18" xfId="0" applyNumberFormat="1" applyFont="1" applyFill="1" applyBorder="1" applyAlignment="1">
      <alignment horizontal="center" vertical="top" wrapText="1"/>
    </xf>
    <xf numFmtId="2" fontId="23" fillId="4" borderId="0" xfId="0" applyNumberFormat="1" applyFont="1" applyFill="1" applyAlignment="1">
      <alignment horizontal="center" vertical="top" wrapText="1"/>
    </xf>
    <xf numFmtId="1" fontId="20" fillId="3" borderId="4" xfId="0" applyNumberFormat="1" applyFont="1" applyFill="1" applyBorder="1" applyAlignment="1">
      <alignment horizontal="center" vertical="top" wrapText="1"/>
    </xf>
    <xf numFmtId="0" fontId="20" fillId="3" borderId="0" xfId="0" applyFont="1" applyFill="1" applyAlignment="1">
      <alignment horizontal="left" vertical="top" wrapText="1"/>
    </xf>
    <xf numFmtId="0" fontId="20" fillId="3" borderId="0" xfId="0" applyFont="1" applyFill="1" applyAlignment="1">
      <alignment horizontal="left" vertical="top"/>
    </xf>
    <xf numFmtId="16" fontId="20" fillId="3" borderId="19" xfId="0" applyNumberFormat="1" applyFont="1" applyFill="1" applyBorder="1" applyAlignment="1">
      <alignment horizontal="left" vertical="top" wrapText="1"/>
    </xf>
    <xf numFmtId="0" fontId="20" fillId="3" borderId="0" xfId="0" applyFont="1" applyFill="1" applyAlignment="1">
      <alignment horizontal="center" vertical="top" wrapText="1"/>
    </xf>
    <xf numFmtId="0" fontId="20" fillId="3" borderId="17" xfId="0" applyFont="1" applyFill="1" applyBorder="1" applyAlignment="1">
      <alignment horizontal="center" vertical="top" wrapText="1"/>
    </xf>
    <xf numFmtId="0" fontId="20" fillId="6" borderId="0" xfId="0" applyFont="1" applyFill="1" applyAlignment="1">
      <alignment horizontal="left" vertical="top"/>
    </xf>
    <xf numFmtId="14" fontId="24" fillId="4" borderId="14" xfId="0" applyNumberFormat="1" applyFont="1" applyFill="1" applyBorder="1" applyAlignment="1">
      <alignment horizontal="right" vertical="top"/>
    </xf>
    <xf numFmtId="14" fontId="24" fillId="4" borderId="14" xfId="0" applyNumberFormat="1" applyFont="1" applyFill="1" applyBorder="1" applyAlignment="1">
      <alignment horizontal="right" vertical="top" wrapText="1"/>
    </xf>
    <xf numFmtId="1" fontId="23" fillId="4" borderId="16" xfId="0" applyNumberFormat="1" applyFont="1" applyFill="1" applyBorder="1" applyAlignment="1">
      <alignment horizontal="center" vertical="top" wrapText="1"/>
    </xf>
    <xf numFmtId="0" fontId="23" fillId="6" borderId="8" xfId="0" applyFont="1" applyFill="1" applyBorder="1" applyAlignment="1">
      <alignment vertical="top" wrapText="1"/>
    </xf>
    <xf numFmtId="14" fontId="23" fillId="6" borderId="8" xfId="0" applyNumberFormat="1" applyFont="1" applyFill="1" applyBorder="1" applyAlignment="1">
      <alignment horizontal="right" vertical="top"/>
    </xf>
    <xf numFmtId="2" fontId="23" fillId="6" borderId="15" xfId="0" applyNumberFormat="1" applyFont="1" applyFill="1" applyBorder="1" applyAlignment="1">
      <alignment horizontal="center" vertical="top"/>
    </xf>
    <xf numFmtId="14" fontId="23" fillId="6" borderId="19" xfId="0" applyNumberFormat="1" applyFont="1" applyFill="1" applyBorder="1" applyAlignment="1">
      <alignment horizontal="right" vertical="top" wrapText="1"/>
    </xf>
    <xf numFmtId="1" fontId="23" fillId="6" borderId="15" xfId="0" applyNumberFormat="1" applyFont="1" applyFill="1" applyBorder="1" applyAlignment="1">
      <alignment horizontal="center" vertical="top" wrapText="1"/>
    </xf>
    <xf numFmtId="0" fontId="23" fillId="6" borderId="4" xfId="0" applyFont="1" applyFill="1" applyBorder="1" applyAlignment="1">
      <alignment horizontal="center" vertical="top" wrapText="1"/>
    </xf>
    <xf numFmtId="0" fontId="23" fillId="6" borderId="4" xfId="0" applyFont="1" applyFill="1" applyBorder="1" applyAlignment="1">
      <alignment vertical="top" wrapText="1"/>
    </xf>
    <xf numFmtId="0" fontId="23" fillId="6" borderId="4" xfId="0" applyFont="1" applyFill="1" applyBorder="1" applyAlignment="1">
      <alignment horizontal="left" vertical="top" wrapText="1"/>
    </xf>
    <xf numFmtId="0" fontId="23" fillId="6" borderId="4" xfId="0" applyFont="1" applyFill="1" applyBorder="1" applyAlignment="1">
      <alignment horizontal="left" vertical="top"/>
    </xf>
    <xf numFmtId="0" fontId="23" fillId="6" borderId="0" xfId="0" applyFont="1" applyFill="1" applyAlignment="1">
      <alignment horizontal="left" vertical="top"/>
    </xf>
    <xf numFmtId="0" fontId="19" fillId="3" borderId="12" xfId="0" applyFont="1" applyFill="1" applyBorder="1" applyAlignment="1">
      <alignment horizontal="center" vertical="top" wrapText="1"/>
    </xf>
    <xf numFmtId="0" fontId="20" fillId="4" borderId="9" xfId="0" applyFont="1" applyFill="1" applyBorder="1" applyAlignment="1">
      <alignment horizontal="center" vertical="top"/>
    </xf>
    <xf numFmtId="0" fontId="20" fillId="3" borderId="7" xfId="0" applyFont="1" applyFill="1" applyBorder="1" applyAlignment="1">
      <alignment horizontal="center" vertical="top"/>
    </xf>
    <xf numFmtId="0" fontId="23" fillId="2" borderId="9" xfId="0" applyFont="1" applyFill="1" applyBorder="1" applyAlignment="1">
      <alignment horizontal="center" vertical="top" wrapText="1"/>
    </xf>
    <xf numFmtId="0" fontId="20" fillId="3" borderId="9" xfId="0" applyFont="1" applyFill="1" applyBorder="1" applyAlignment="1">
      <alignment horizontal="center" vertical="top"/>
    </xf>
    <xf numFmtId="0" fontId="20" fillId="4" borderId="10" xfId="0" applyFont="1" applyFill="1" applyBorder="1" applyAlignment="1">
      <alignment horizontal="center" vertical="top"/>
    </xf>
    <xf numFmtId="0" fontId="20" fillId="4" borderId="7" xfId="0" applyFont="1" applyFill="1" applyBorder="1" applyAlignment="1">
      <alignment horizontal="center" vertical="top"/>
    </xf>
    <xf numFmtId="16" fontId="23" fillId="2" borderId="7" xfId="0" applyNumberFormat="1" applyFont="1" applyFill="1" applyBorder="1" applyAlignment="1">
      <alignment horizontal="center" vertical="top" wrapText="1"/>
    </xf>
    <xf numFmtId="0" fontId="23" fillId="6" borderId="7" xfId="0" applyFont="1" applyFill="1" applyBorder="1" applyAlignment="1">
      <alignment horizontal="center" vertical="top" wrapText="1"/>
    </xf>
    <xf numFmtId="0" fontId="23" fillId="2" borderId="17" xfId="0" applyFont="1" applyFill="1" applyBorder="1" applyAlignment="1">
      <alignment horizontal="center" vertical="top" wrapText="1"/>
    </xf>
    <xf numFmtId="16" fontId="20" fillId="3" borderId="17" xfId="0" applyNumberFormat="1" applyFont="1" applyFill="1" applyBorder="1" applyAlignment="1">
      <alignment horizontal="center" vertical="top" wrapText="1"/>
    </xf>
    <xf numFmtId="0" fontId="20" fillId="4" borderId="17" xfId="0" applyFont="1" applyFill="1" applyBorder="1" applyAlignment="1">
      <alignment horizontal="center" vertical="top"/>
    </xf>
    <xf numFmtId="0" fontId="23" fillId="4" borderId="17" xfId="0" applyFont="1" applyFill="1" applyBorder="1" applyAlignment="1">
      <alignment horizontal="center" vertical="top"/>
    </xf>
    <xf numFmtId="16" fontId="20" fillId="3" borderId="7" xfId="0" applyNumberFormat="1" applyFont="1" applyFill="1" applyBorder="1" applyAlignment="1">
      <alignment horizontal="center" vertical="top" wrapText="1"/>
    </xf>
    <xf numFmtId="0" fontId="24" fillId="4" borderId="10" xfId="0" applyFont="1" applyFill="1" applyBorder="1" applyAlignment="1">
      <alignment horizontal="center" vertical="top" wrapText="1"/>
    </xf>
    <xf numFmtId="0" fontId="20" fillId="2" borderId="7" xfId="0" applyFont="1" applyFill="1" applyBorder="1" applyAlignment="1">
      <alignment horizontal="center" vertical="top" wrapText="1"/>
    </xf>
    <xf numFmtId="0" fontId="19" fillId="6" borderId="7" xfId="0" applyFont="1" applyFill="1" applyBorder="1" applyAlignment="1">
      <alignment horizontal="center" vertical="top"/>
    </xf>
    <xf numFmtId="0" fontId="23" fillId="4" borderId="7" xfId="0" applyFont="1" applyFill="1" applyBorder="1" applyAlignment="1">
      <alignment horizontal="center" vertical="top"/>
    </xf>
    <xf numFmtId="0" fontId="23" fillId="4" borderId="17" xfId="0" applyFont="1" applyFill="1" applyBorder="1" applyAlignment="1">
      <alignment horizontal="center" vertical="top" wrapText="1"/>
    </xf>
    <xf numFmtId="0" fontId="20" fillId="3" borderId="9" xfId="0" applyFont="1" applyFill="1" applyBorder="1" applyAlignment="1">
      <alignment horizontal="center" vertical="top" wrapText="1"/>
    </xf>
    <xf numFmtId="0" fontId="23" fillId="4" borderId="7" xfId="0" applyFont="1" applyFill="1" applyBorder="1" applyAlignment="1">
      <alignment horizontal="center" vertical="top" wrapText="1"/>
    </xf>
    <xf numFmtId="0" fontId="20" fillId="4" borderId="17" xfId="0" applyFont="1" applyFill="1" applyBorder="1" applyAlignment="1">
      <alignment horizontal="center" vertical="top" wrapText="1"/>
    </xf>
    <xf numFmtId="0" fontId="20" fillId="2" borderId="17" xfId="0" applyFont="1" applyFill="1" applyBorder="1" applyAlignment="1">
      <alignment horizontal="center" vertical="top"/>
    </xf>
    <xf numFmtId="0" fontId="20" fillId="4" borderId="7" xfId="0" applyFont="1" applyFill="1" applyBorder="1" applyAlignment="1">
      <alignment horizontal="center" vertical="top" wrapText="1"/>
    </xf>
    <xf numFmtId="0" fontId="23" fillId="3" borderId="7" xfId="0" applyFont="1" applyFill="1" applyBorder="1" applyAlignment="1">
      <alignment horizontal="center" vertical="top"/>
    </xf>
    <xf numFmtId="0" fontId="23" fillId="3" borderId="17" xfId="0" applyFont="1" applyFill="1" applyBorder="1" applyAlignment="1">
      <alignment horizontal="center" vertical="top" wrapText="1"/>
    </xf>
    <xf numFmtId="0" fontId="20" fillId="4" borderId="9" xfId="0" applyFont="1" applyFill="1" applyBorder="1" applyAlignment="1">
      <alignment horizontal="center" vertical="top" wrapText="1"/>
    </xf>
    <xf numFmtId="0" fontId="20" fillId="3" borderId="7" xfId="0" applyFont="1" applyFill="1" applyBorder="1" applyAlignment="1">
      <alignment horizontal="center" vertical="top" wrapText="1"/>
    </xf>
    <xf numFmtId="0" fontId="20" fillId="4" borderId="10" xfId="0" applyFont="1" applyFill="1" applyBorder="1" applyAlignment="1">
      <alignment horizontal="center" vertical="top" wrapText="1"/>
    </xf>
    <xf numFmtId="0" fontId="23" fillId="2" borderId="7" xfId="0" applyFont="1" applyFill="1" applyBorder="1" applyAlignment="1">
      <alignment horizontal="center" vertical="top" wrapText="1"/>
    </xf>
    <xf numFmtId="0" fontId="19" fillId="6" borderId="7" xfId="0" applyFont="1" applyFill="1" applyBorder="1" applyAlignment="1">
      <alignment horizontal="center" vertical="top" wrapText="1"/>
    </xf>
    <xf numFmtId="14" fontId="20" fillId="3" borderId="17" xfId="0" applyNumberFormat="1" applyFont="1" applyFill="1" applyBorder="1" applyAlignment="1">
      <alignment horizontal="center" vertical="top" wrapText="1"/>
    </xf>
    <xf numFmtId="0" fontId="20" fillId="3" borderId="8" xfId="0" applyFont="1" applyFill="1" applyBorder="1" applyAlignment="1">
      <alignment horizontal="center" vertical="top" wrapText="1"/>
    </xf>
    <xf numFmtId="0" fontId="20" fillId="2" borderId="17" xfId="0" applyFont="1" applyFill="1" applyBorder="1" applyAlignment="1">
      <alignment horizontal="center" vertical="top" wrapText="1"/>
    </xf>
    <xf numFmtId="0" fontId="23" fillId="3" borderId="7" xfId="0" applyFont="1" applyFill="1" applyBorder="1" applyAlignment="1">
      <alignment horizontal="center" vertical="top" wrapText="1"/>
    </xf>
    <xf numFmtId="14" fontId="19" fillId="4" borderId="19" xfId="0" applyNumberFormat="1" applyFont="1" applyFill="1" applyBorder="1" applyAlignment="1">
      <alignment horizontal="right" vertical="top"/>
    </xf>
    <xf numFmtId="1" fontId="23" fillId="3" borderId="0" xfId="0" applyNumberFormat="1" applyFont="1" applyFill="1" applyAlignment="1">
      <alignment horizontal="center" vertical="top" wrapText="1"/>
    </xf>
    <xf numFmtId="0" fontId="23" fillId="3" borderId="17" xfId="0" applyFont="1" applyFill="1" applyBorder="1" applyAlignment="1">
      <alignment horizontal="center" vertical="top"/>
    </xf>
    <xf numFmtId="0" fontId="23" fillId="3" borderId="0" xfId="0" applyFont="1" applyFill="1" applyAlignment="1">
      <alignment horizontal="left" vertical="top"/>
    </xf>
    <xf numFmtId="0" fontId="21" fillId="3" borderId="0" xfId="0" applyFont="1" applyFill="1" applyAlignment="1">
      <alignment horizontal="left" vertical="top"/>
    </xf>
    <xf numFmtId="0" fontId="23" fillId="4" borderId="12" xfId="0" applyFont="1" applyFill="1" applyBorder="1" applyAlignment="1">
      <alignment vertical="top" wrapText="1"/>
    </xf>
    <xf numFmtId="0" fontId="23" fillId="5" borderId="8" xfId="0" applyFont="1" applyFill="1" applyBorder="1" applyAlignment="1">
      <alignment horizontal="left" vertical="top" wrapText="1"/>
    </xf>
    <xf numFmtId="14" fontId="23" fillId="4" borderId="12" xfId="0" applyNumberFormat="1" applyFont="1" applyFill="1" applyBorder="1" applyAlignment="1">
      <alignment horizontal="right" vertical="top"/>
    </xf>
    <xf numFmtId="0" fontId="23" fillId="4" borderId="9" xfId="0" applyFont="1" applyFill="1" applyBorder="1" applyAlignment="1">
      <alignment horizontal="center" vertical="top" wrapText="1"/>
    </xf>
    <xf numFmtId="14" fontId="23" fillId="4" borderId="12" xfId="0" applyNumberFormat="1" applyFont="1" applyFill="1" applyBorder="1" applyAlignment="1">
      <alignment horizontal="right" vertical="top" wrapText="1"/>
    </xf>
    <xf numFmtId="14" fontId="24" fillId="5" borderId="14" xfId="0" applyNumberFormat="1" applyFont="1" applyFill="1" applyBorder="1" applyAlignment="1">
      <alignment horizontal="right" vertical="top"/>
    </xf>
    <xf numFmtId="2" fontId="23" fillId="3" borderId="16" xfId="0" applyNumberFormat="1" applyFont="1" applyFill="1" applyBorder="1" applyAlignment="1">
      <alignment horizontal="center" vertical="top"/>
    </xf>
    <xf numFmtId="0" fontId="24" fillId="5" borderId="10" xfId="0" applyFont="1" applyFill="1" applyBorder="1" applyAlignment="1">
      <alignment horizontal="center" vertical="top" wrapText="1"/>
    </xf>
    <xf numFmtId="14" fontId="24" fillId="5" borderId="14" xfId="0" applyNumberFormat="1" applyFont="1" applyFill="1" applyBorder="1" applyAlignment="1">
      <alignment horizontal="right" vertical="top" wrapText="1"/>
    </xf>
    <xf numFmtId="1" fontId="23" fillId="3" borderId="16" xfId="0" applyNumberFormat="1" applyFont="1" applyFill="1" applyBorder="1" applyAlignment="1">
      <alignment horizontal="center" vertical="top" wrapText="1"/>
    </xf>
    <xf numFmtId="1" fontId="23" fillId="4" borderId="18" xfId="0" applyNumberFormat="1" applyFont="1" applyFill="1" applyBorder="1" applyAlignment="1">
      <alignment horizontal="center" vertical="top" wrapText="1"/>
    </xf>
    <xf numFmtId="0" fontId="24" fillId="5" borderId="10" xfId="0" applyFont="1" applyFill="1" applyBorder="1" applyAlignment="1">
      <alignment horizontal="center" vertical="top"/>
    </xf>
    <xf numFmtId="0" fontId="20" fillId="4" borderId="13" xfId="0" applyFont="1" applyFill="1" applyBorder="1" applyAlignment="1">
      <alignment horizontal="center" vertical="top" wrapText="1"/>
    </xf>
    <xf numFmtId="0" fontId="20" fillId="3" borderId="20" xfId="0" applyFont="1" applyFill="1" applyBorder="1" applyAlignment="1">
      <alignment horizontal="center" vertical="top" wrapText="1"/>
    </xf>
    <xf numFmtId="0" fontId="20" fillId="4" borderId="20" xfId="0" applyFont="1" applyFill="1" applyBorder="1" applyAlignment="1">
      <alignment horizontal="center" vertical="top" wrapText="1"/>
    </xf>
    <xf numFmtId="14" fontId="20" fillId="3" borderId="4" xfId="0" applyNumberFormat="1" applyFont="1" applyFill="1" applyBorder="1" applyAlignment="1">
      <alignment horizontal="right" vertical="top" wrapText="1"/>
    </xf>
    <xf numFmtId="14" fontId="20" fillId="4" borderId="13" xfId="0" applyNumberFormat="1" applyFont="1" applyFill="1" applyBorder="1" applyAlignment="1">
      <alignment horizontal="right" vertical="top"/>
    </xf>
    <xf numFmtId="14" fontId="20" fillId="3" borderId="13" xfId="0" applyNumberFormat="1" applyFont="1" applyFill="1" applyBorder="1" applyAlignment="1">
      <alignment horizontal="right" vertical="top" wrapText="1"/>
    </xf>
    <xf numFmtId="14" fontId="20" fillId="2" borderId="4" xfId="0" applyNumberFormat="1" applyFont="1" applyFill="1" applyBorder="1" applyAlignment="1">
      <alignment horizontal="right" vertical="top" wrapText="1"/>
    </xf>
    <xf numFmtId="14" fontId="20" fillId="2" borderId="20" xfId="0" applyNumberFormat="1" applyFont="1" applyFill="1" applyBorder="1" applyAlignment="1">
      <alignment horizontal="right" vertical="top" wrapText="1"/>
    </xf>
    <xf numFmtId="14" fontId="20" fillId="3" borderId="20" xfId="0" applyNumberFormat="1" applyFont="1" applyFill="1" applyBorder="1" applyAlignment="1">
      <alignment horizontal="right" vertical="top" wrapText="1"/>
    </xf>
    <xf numFmtId="14" fontId="20" fillId="4" borderId="20" xfId="0" applyNumberFormat="1" applyFont="1" applyFill="1" applyBorder="1" applyAlignment="1">
      <alignment horizontal="right" vertical="top" wrapText="1"/>
    </xf>
    <xf numFmtId="14" fontId="20" fillId="4" borderId="20" xfId="0" applyNumberFormat="1" applyFont="1" applyFill="1" applyBorder="1" applyAlignment="1">
      <alignment horizontal="right" vertical="top"/>
    </xf>
    <xf numFmtId="14" fontId="20" fillId="4" borderId="4" xfId="0" applyNumberFormat="1" applyFont="1" applyFill="1" applyBorder="1" applyAlignment="1">
      <alignment horizontal="right" vertical="top"/>
    </xf>
    <xf numFmtId="2" fontId="20" fillId="2" borderId="15" xfId="0" applyNumberFormat="1" applyFont="1" applyFill="1" applyBorder="1" applyAlignment="1">
      <alignment horizontal="center" vertical="top"/>
    </xf>
    <xf numFmtId="1" fontId="20" fillId="2" borderId="15" xfId="0" applyNumberFormat="1" applyFont="1" applyFill="1" applyBorder="1" applyAlignment="1">
      <alignment horizontal="center" vertical="top" wrapText="1"/>
    </xf>
    <xf numFmtId="2" fontId="23" fillId="2" borderId="15" xfId="0" applyNumberFormat="1" applyFont="1" applyFill="1" applyBorder="1" applyAlignment="1">
      <alignment horizontal="center" vertical="top"/>
    </xf>
    <xf numFmtId="1" fontId="23" fillId="2" borderId="15" xfId="0" applyNumberFormat="1" applyFont="1" applyFill="1" applyBorder="1" applyAlignment="1">
      <alignment horizontal="center" vertical="top" wrapText="1"/>
    </xf>
    <xf numFmtId="14" fontId="20" fillId="2" borderId="14" xfId="0" applyNumberFormat="1" applyFont="1" applyFill="1" applyBorder="1" applyAlignment="1">
      <alignment horizontal="center" vertical="top"/>
    </xf>
    <xf numFmtId="14" fontId="20" fillId="3" borderId="8" xfId="0" applyNumberFormat="1" applyFont="1" applyFill="1" applyBorder="1" applyAlignment="1">
      <alignment horizontal="center" vertical="top"/>
    </xf>
    <xf numFmtId="14" fontId="20" fillId="4" borderId="19" xfId="0" applyNumberFormat="1" applyFont="1" applyFill="1" applyBorder="1" applyAlignment="1">
      <alignment horizontal="center" vertical="top"/>
    </xf>
    <xf numFmtId="14" fontId="20" fillId="3" borderId="19" xfId="0" applyNumberFormat="1" applyFont="1" applyFill="1" applyBorder="1" applyAlignment="1">
      <alignment horizontal="center" vertical="top"/>
    </xf>
    <xf numFmtId="14" fontId="20" fillId="4" borderId="13" xfId="0" applyNumberFormat="1" applyFont="1" applyFill="1" applyBorder="1" applyAlignment="1">
      <alignment horizontal="right" vertical="top" wrapText="1"/>
    </xf>
    <xf numFmtId="0" fontId="20" fillId="4" borderId="13" xfId="0" applyFont="1" applyFill="1" applyBorder="1" applyAlignment="1">
      <alignment vertical="top" wrapText="1"/>
    </xf>
    <xf numFmtId="0" fontId="20" fillId="4" borderId="13" xfId="0" applyFont="1" applyFill="1" applyBorder="1" applyAlignment="1">
      <alignment horizontal="left" wrapText="1"/>
    </xf>
    <xf numFmtId="0" fontId="20" fillId="4" borderId="13" xfId="0" applyFont="1" applyFill="1" applyBorder="1" applyAlignment="1">
      <alignment horizontal="left" vertical="top"/>
    </xf>
    <xf numFmtId="14" fontId="20" fillId="2" borderId="4" xfId="0" applyNumberFormat="1" applyFont="1" applyFill="1" applyBorder="1" applyAlignment="1">
      <alignment horizontal="center" vertical="top"/>
    </xf>
    <xf numFmtId="14" fontId="20" fillId="2" borderId="4" xfId="0" applyNumberFormat="1" applyFont="1" applyFill="1" applyBorder="1" applyAlignment="1">
      <alignment horizontal="right" vertical="top"/>
    </xf>
    <xf numFmtId="0" fontId="20" fillId="2" borderId="4" xfId="0" applyFont="1" applyFill="1" applyBorder="1" applyAlignment="1">
      <alignment horizontal="center" vertical="top"/>
    </xf>
    <xf numFmtId="0" fontId="20" fillId="2" borderId="13" xfId="0" applyFont="1" applyFill="1" applyBorder="1" applyAlignment="1">
      <alignment horizontal="center" vertical="top" wrapText="1"/>
    </xf>
    <xf numFmtId="2" fontId="19" fillId="3" borderId="18" xfId="0" applyNumberFormat="1" applyFont="1" applyFill="1" applyBorder="1" applyAlignment="1">
      <alignment horizontal="center" vertical="top" wrapText="1"/>
    </xf>
    <xf numFmtId="0" fontId="19" fillId="3" borderId="18" xfId="0" applyFont="1" applyFill="1" applyBorder="1" applyAlignment="1">
      <alignment horizontal="center" vertical="top" wrapText="1"/>
    </xf>
    <xf numFmtId="0" fontId="20" fillId="4" borderId="13" xfId="0" applyFont="1" applyFill="1" applyBorder="1" applyAlignment="1">
      <alignment horizontal="left" vertical="top" wrapText="1"/>
    </xf>
    <xf numFmtId="0" fontId="20" fillId="3" borderId="13" xfId="0" applyFont="1" applyFill="1" applyBorder="1" applyAlignment="1">
      <alignment horizontal="center" vertical="top" wrapText="1"/>
    </xf>
    <xf numFmtId="0" fontId="20" fillId="3" borderId="13" xfId="0" applyFont="1" applyFill="1" applyBorder="1" applyAlignment="1">
      <alignment horizontal="left" vertical="top" wrapText="1"/>
    </xf>
    <xf numFmtId="0" fontId="20" fillId="3" borderId="13" xfId="0" applyFont="1" applyFill="1" applyBorder="1" applyAlignment="1">
      <alignment horizontal="left" wrapText="1"/>
    </xf>
    <xf numFmtId="0" fontId="20" fillId="3" borderId="13" xfId="0" applyFont="1" applyFill="1" applyBorder="1" applyAlignment="1">
      <alignment horizontal="left" vertical="top"/>
    </xf>
    <xf numFmtId="0" fontId="20" fillId="2" borderId="13" xfId="0" applyFont="1" applyFill="1" applyBorder="1" applyAlignment="1">
      <alignment vertical="top" wrapText="1"/>
    </xf>
    <xf numFmtId="0" fontId="20" fillId="2" borderId="13" xfId="0" applyFont="1" applyFill="1" applyBorder="1" applyAlignment="1">
      <alignment horizontal="left" wrapText="1"/>
    </xf>
    <xf numFmtId="0" fontId="20" fillId="2" borderId="13" xfId="0" applyFont="1" applyFill="1" applyBorder="1" applyAlignment="1">
      <alignment horizontal="left" vertical="top"/>
    </xf>
    <xf numFmtId="0" fontId="20" fillId="3" borderId="13" xfId="0" applyFont="1" applyFill="1" applyBorder="1" applyAlignment="1">
      <alignment vertical="top" wrapText="1"/>
    </xf>
    <xf numFmtId="14" fontId="20" fillId="3" borderId="13" xfId="0" applyNumberFormat="1" applyFont="1" applyFill="1" applyBorder="1" applyAlignment="1">
      <alignment horizontal="right" vertical="top"/>
    </xf>
    <xf numFmtId="0" fontId="20" fillId="3" borderId="10" xfId="0" applyFont="1" applyFill="1" applyBorder="1" applyAlignment="1">
      <alignment horizontal="center" vertical="top"/>
    </xf>
    <xf numFmtId="0" fontId="19" fillId="3" borderId="4" xfId="0" applyFont="1" applyFill="1" applyBorder="1" applyAlignment="1">
      <alignment horizontal="right" vertical="top" wrapText="1"/>
    </xf>
    <xf numFmtId="16" fontId="20" fillId="2" borderId="4" xfId="0" applyNumberFormat="1" applyFont="1" applyFill="1" applyBorder="1" applyAlignment="1">
      <alignment horizontal="center" vertical="top" wrapText="1"/>
    </xf>
    <xf numFmtId="14" fontId="20" fillId="2" borderId="4" xfId="0" applyNumberFormat="1" applyFont="1" applyFill="1" applyBorder="1" applyAlignment="1">
      <alignment horizontal="center" vertical="top" wrapText="1"/>
    </xf>
    <xf numFmtId="0" fontId="20" fillId="0" borderId="4" xfId="0" applyFont="1" applyBorder="1" applyAlignment="1">
      <alignment horizontal="right" vertical="top"/>
    </xf>
    <xf numFmtId="14" fontId="20" fillId="4" borderId="14" xfId="0" applyNumberFormat="1" applyFont="1" applyFill="1" applyBorder="1" applyAlignment="1">
      <alignment horizontal="center" vertical="top"/>
    </xf>
    <xf numFmtId="14" fontId="20" fillId="3" borderId="14" xfId="0" applyNumberFormat="1" applyFont="1" applyFill="1" applyBorder="1" applyAlignment="1">
      <alignment horizontal="center" vertical="top"/>
    </xf>
    <xf numFmtId="0" fontId="26" fillId="0" borderId="0" xfId="0" applyFont="1" applyAlignment="1">
      <alignment horizontal="left" vertical="top"/>
    </xf>
    <xf numFmtId="0" fontId="0" fillId="0" borderId="0" xfId="0" applyAlignment="1">
      <alignment horizontal="center" vertical="top"/>
    </xf>
    <xf numFmtId="0" fontId="26" fillId="0" borderId="0" xfId="0" applyFont="1" applyAlignment="1">
      <alignment horizontal="center" vertical="top"/>
    </xf>
    <xf numFmtId="0" fontId="27" fillId="0" borderId="0" xfId="0" applyFont="1" applyAlignment="1">
      <alignment horizontal="center" vertical="top"/>
    </xf>
    <xf numFmtId="2" fontId="27" fillId="0" borderId="0" xfId="0" applyNumberFormat="1" applyFont="1" applyAlignment="1">
      <alignment horizontal="center" vertical="top"/>
    </xf>
    <xf numFmtId="9" fontId="0" fillId="0" borderId="0" xfId="0" applyNumberFormat="1" applyAlignment="1">
      <alignment horizontal="center" vertical="top"/>
    </xf>
    <xf numFmtId="9" fontId="26" fillId="0" borderId="0" xfId="2" applyFont="1" applyAlignment="1">
      <alignment horizontal="center" vertical="top"/>
    </xf>
    <xf numFmtId="14" fontId="19" fillId="7" borderId="4" xfId="0" applyNumberFormat="1" applyFont="1" applyFill="1" applyBorder="1" applyAlignment="1">
      <alignment horizontal="center" vertical="top"/>
    </xf>
    <xf numFmtId="14" fontId="19" fillId="7" borderId="4" xfId="0" applyNumberFormat="1" applyFont="1" applyFill="1" applyBorder="1" applyAlignment="1">
      <alignment horizontal="right" vertical="top"/>
    </xf>
    <xf numFmtId="0" fontId="19" fillId="7" borderId="4" xfId="0" applyFont="1" applyFill="1" applyBorder="1" applyAlignment="1">
      <alignment horizontal="center" vertical="top" wrapText="1"/>
    </xf>
    <xf numFmtId="14" fontId="19" fillId="7" borderId="4" xfId="0" applyNumberFormat="1" applyFont="1" applyFill="1" applyBorder="1" applyAlignment="1">
      <alignment horizontal="right" vertical="top" wrapText="1"/>
    </xf>
    <xf numFmtId="0" fontId="19" fillId="7" borderId="4" xfId="0" applyFont="1" applyFill="1" applyBorder="1" applyAlignment="1">
      <alignment horizontal="center" vertical="top"/>
    </xf>
    <xf numFmtId="0" fontId="20" fillId="7" borderId="4" xfId="0" applyFont="1" applyFill="1" applyBorder="1" applyAlignment="1">
      <alignment horizontal="center" vertical="top" wrapText="1"/>
    </xf>
    <xf numFmtId="0" fontId="20" fillId="7" borderId="4" xfId="0" applyFont="1" applyFill="1" applyBorder="1" applyAlignment="1">
      <alignment horizontal="left" vertical="top" wrapText="1"/>
    </xf>
    <xf numFmtId="0" fontId="20" fillId="7" borderId="4" xfId="0" applyFont="1" applyFill="1" applyBorder="1" applyAlignment="1">
      <alignment horizontal="left" wrapText="1"/>
    </xf>
    <xf numFmtId="0" fontId="20" fillId="7" borderId="4" xfId="0" applyFont="1" applyFill="1" applyBorder="1" applyAlignment="1">
      <alignment horizontal="left" vertical="top"/>
    </xf>
    <xf numFmtId="14" fontId="20" fillId="2" borderId="19" xfId="0" applyNumberFormat="1" applyFont="1" applyFill="1" applyBorder="1" applyAlignment="1">
      <alignment horizontal="center" vertical="top"/>
    </xf>
    <xf numFmtId="14" fontId="20" fillId="3" borderId="4" xfId="0" applyNumberFormat="1" applyFont="1" applyFill="1" applyBorder="1" applyAlignment="1">
      <alignment horizontal="center" vertical="top"/>
    </xf>
    <xf numFmtId="14" fontId="20" fillId="4" borderId="4" xfId="0" applyNumberFormat="1" applyFont="1" applyFill="1" applyBorder="1" applyAlignment="1">
      <alignment horizontal="center" vertical="top"/>
    </xf>
    <xf numFmtId="14" fontId="24" fillId="2" borderId="4" xfId="0" applyNumberFormat="1" applyFont="1" applyFill="1" applyBorder="1" applyAlignment="1">
      <alignment horizontal="center" vertical="top"/>
    </xf>
    <xf numFmtId="14" fontId="20" fillId="2" borderId="8" xfId="0" applyNumberFormat="1" applyFont="1" applyFill="1" applyBorder="1" applyAlignment="1">
      <alignment horizontal="center" vertical="top"/>
    </xf>
    <xf numFmtId="14" fontId="20" fillId="3" borderId="12" xfId="0" applyNumberFormat="1" applyFont="1" applyFill="1" applyBorder="1" applyAlignment="1">
      <alignment horizontal="center" vertical="top"/>
    </xf>
    <xf numFmtId="14" fontId="20" fillId="3" borderId="4" xfId="0" applyNumberFormat="1" applyFont="1" applyFill="1" applyBorder="1" applyAlignment="1">
      <alignment horizontal="right" vertical="top"/>
    </xf>
    <xf numFmtId="14" fontId="24" fillId="2" borderId="4" xfId="0" applyNumberFormat="1" applyFont="1" applyFill="1" applyBorder="1" applyAlignment="1">
      <alignment horizontal="right" vertical="top"/>
    </xf>
    <xf numFmtId="14" fontId="20" fillId="3" borderId="12" xfId="0" applyNumberFormat="1" applyFont="1" applyFill="1" applyBorder="1" applyAlignment="1">
      <alignment horizontal="right" vertical="top"/>
    </xf>
    <xf numFmtId="2" fontId="20" fillId="3" borderId="16" xfId="0" applyNumberFormat="1" applyFont="1" applyFill="1" applyBorder="1" applyAlignment="1">
      <alignment horizontal="center" vertical="top"/>
    </xf>
    <xf numFmtId="2" fontId="20" fillId="2" borderId="15" xfId="0" applyNumberFormat="1" applyFont="1" applyFill="1" applyBorder="1" applyAlignment="1">
      <alignment horizontal="left" vertical="top" wrapText="1"/>
    </xf>
    <xf numFmtId="2" fontId="20" fillId="2" borderId="16" xfId="0" applyNumberFormat="1" applyFont="1" applyFill="1" applyBorder="1" applyAlignment="1">
      <alignment horizontal="center" vertical="top"/>
    </xf>
    <xf numFmtId="0" fontId="20" fillId="2" borderId="20" xfId="0" applyFont="1" applyFill="1" applyBorder="1" applyAlignment="1">
      <alignment horizontal="center" vertical="top" wrapText="1"/>
    </xf>
    <xf numFmtId="0" fontId="24" fillId="2" borderId="4" xfId="0" applyFont="1" applyFill="1" applyBorder="1" applyAlignment="1">
      <alignment horizontal="center" vertical="top" wrapText="1"/>
    </xf>
    <xf numFmtId="0" fontId="20" fillId="3" borderId="11" xfId="0" applyFont="1" applyFill="1" applyBorder="1" applyAlignment="1">
      <alignment horizontal="center" vertical="top" wrapText="1"/>
    </xf>
    <xf numFmtId="14" fontId="20" fillId="4" borderId="4" xfId="0" applyNumberFormat="1" applyFont="1" applyFill="1" applyBorder="1" applyAlignment="1">
      <alignment horizontal="right" vertical="top" wrapText="1"/>
    </xf>
    <xf numFmtId="14" fontId="20" fillId="2" borderId="20" xfId="0" applyNumberFormat="1" applyFont="1" applyFill="1" applyBorder="1" applyAlignment="1">
      <alignment horizontal="right" vertical="top"/>
    </xf>
    <xf numFmtId="14" fontId="24" fillId="2" borderId="4" xfId="0" applyNumberFormat="1" applyFont="1" applyFill="1" applyBorder="1" applyAlignment="1">
      <alignment horizontal="right" vertical="top" wrapText="1"/>
    </xf>
    <xf numFmtId="14" fontId="20" fillId="2" borderId="13" xfId="0" applyNumberFormat="1" applyFont="1" applyFill="1" applyBorder="1" applyAlignment="1">
      <alignment horizontal="right" vertical="top" wrapText="1"/>
    </xf>
    <xf numFmtId="14" fontId="20" fillId="2" borderId="13" xfId="0" applyNumberFormat="1" applyFont="1" applyFill="1" applyBorder="1" applyAlignment="1">
      <alignment horizontal="right" vertical="top"/>
    </xf>
    <xf numFmtId="14" fontId="20" fillId="3" borderId="11" xfId="0" applyNumberFormat="1" applyFont="1" applyFill="1" applyBorder="1" applyAlignment="1">
      <alignment horizontal="right" vertical="top" wrapText="1"/>
    </xf>
    <xf numFmtId="2" fontId="20" fillId="4" borderId="18" xfId="0" applyNumberFormat="1" applyFont="1" applyFill="1" applyBorder="1" applyAlignment="1">
      <alignment horizontal="center" vertical="top" wrapText="1"/>
    </xf>
    <xf numFmtId="2" fontId="20" fillId="3" borderId="16" xfId="0" applyNumberFormat="1" applyFont="1" applyFill="1" applyBorder="1" applyAlignment="1">
      <alignment horizontal="center" vertical="top" wrapText="1"/>
    </xf>
    <xf numFmtId="2" fontId="23" fillId="4" borderId="15" xfId="0" applyNumberFormat="1" applyFont="1" applyFill="1" applyBorder="1" applyAlignment="1">
      <alignment horizontal="center" vertical="top" wrapText="1"/>
    </xf>
    <xf numFmtId="0" fontId="20" fillId="2" borderId="15" xfId="0" applyFont="1" applyFill="1" applyBorder="1" applyAlignment="1">
      <alignment horizontal="center" vertical="top" wrapText="1"/>
    </xf>
    <xf numFmtId="1" fontId="20" fillId="2" borderId="16" xfId="0" applyNumberFormat="1" applyFont="1" applyFill="1" applyBorder="1" applyAlignment="1">
      <alignment horizontal="center" vertical="top" wrapText="1"/>
    </xf>
    <xf numFmtId="14" fontId="20" fillId="3" borderId="10" xfId="0" applyNumberFormat="1" applyFont="1" applyFill="1" applyBorder="1" applyAlignment="1">
      <alignment horizontal="right" vertical="top"/>
    </xf>
    <xf numFmtId="16" fontId="20" fillId="3" borderId="19" xfId="0" applyNumberFormat="1" applyFont="1" applyFill="1" applyBorder="1" applyAlignment="1">
      <alignment horizontal="center" vertical="top" wrapText="1"/>
    </xf>
    <xf numFmtId="0" fontId="20" fillId="4" borderId="19" xfId="0" applyFont="1" applyFill="1" applyBorder="1" applyAlignment="1">
      <alignment horizontal="center" vertical="top"/>
    </xf>
    <xf numFmtId="16" fontId="20" fillId="2" borderId="17" xfId="0" applyNumberFormat="1" applyFont="1" applyFill="1" applyBorder="1" applyAlignment="1">
      <alignment horizontal="center" vertical="top" wrapText="1"/>
    </xf>
    <xf numFmtId="0" fontId="20" fillId="4" borderId="4" xfId="0" applyFont="1" applyFill="1" applyBorder="1" applyAlignment="1">
      <alignment horizontal="center" vertical="top"/>
    </xf>
    <xf numFmtId="0" fontId="20" fillId="2" borderId="10" xfId="0" applyFont="1" applyFill="1" applyBorder="1" applyAlignment="1">
      <alignment horizontal="center" vertical="top"/>
    </xf>
    <xf numFmtId="16" fontId="20" fillId="3" borderId="4" xfId="0" applyNumberFormat="1" applyFont="1" applyFill="1" applyBorder="1" applyAlignment="1">
      <alignment horizontal="center" vertical="top" wrapText="1"/>
    </xf>
    <xf numFmtId="0" fontId="20" fillId="2" borderId="13" xfId="0" applyFont="1" applyFill="1" applyBorder="1" applyAlignment="1">
      <alignment horizontal="left" vertical="top" wrapText="1"/>
    </xf>
    <xf numFmtId="0" fontId="21" fillId="4" borderId="13" xfId="0" applyFont="1" applyFill="1" applyBorder="1" applyAlignment="1">
      <alignment horizontal="left" vertical="top"/>
    </xf>
    <xf numFmtId="14" fontId="20" fillId="0" borderId="4" xfId="0" applyNumberFormat="1" applyFont="1" applyBorder="1" applyAlignment="1">
      <alignment horizontal="right" vertical="top"/>
    </xf>
    <xf numFmtId="14" fontId="23" fillId="2" borderId="4" xfId="0" applyNumberFormat="1" applyFont="1" applyFill="1" applyBorder="1" applyAlignment="1">
      <alignment horizontal="right" vertical="top" wrapText="1"/>
    </xf>
    <xf numFmtId="1" fontId="20" fillId="3" borderId="16" xfId="0" applyNumberFormat="1" applyFont="1" applyFill="1" applyBorder="1" applyAlignment="1">
      <alignment horizontal="center" vertical="top" wrapText="1"/>
    </xf>
    <xf numFmtId="0" fontId="19" fillId="4" borderId="13" xfId="0" applyFont="1" applyFill="1" applyBorder="1" applyAlignment="1">
      <alignment horizontal="center" vertical="top" wrapText="1"/>
    </xf>
    <xf numFmtId="2" fontId="20" fillId="2" borderId="18" xfId="0" applyNumberFormat="1" applyFont="1" applyFill="1" applyBorder="1" applyAlignment="1">
      <alignment horizontal="center" vertical="top"/>
    </xf>
    <xf numFmtId="1" fontId="20" fillId="2" borderId="18" xfId="0" applyNumberFormat="1" applyFont="1" applyFill="1" applyBorder="1" applyAlignment="1">
      <alignment horizontal="center" vertical="top" wrapText="1"/>
    </xf>
    <xf numFmtId="2" fontId="23" fillId="2" borderId="0" xfId="0" applyNumberFormat="1" applyFont="1" applyFill="1" applyAlignment="1">
      <alignment horizontal="center" vertical="top" wrapText="1"/>
    </xf>
    <xf numFmtId="0" fontId="20" fillId="3" borderId="19" xfId="0" applyFont="1" applyFill="1" applyBorder="1" applyAlignment="1">
      <alignment horizontal="center" vertical="top"/>
    </xf>
    <xf numFmtId="14" fontId="23" fillId="2" borderId="8" xfId="0" applyNumberFormat="1" applyFont="1" applyFill="1" applyBorder="1" applyAlignment="1">
      <alignment horizontal="center" vertical="top"/>
    </xf>
    <xf numFmtId="14" fontId="19" fillId="4" borderId="14" xfId="0" applyNumberFormat="1" applyFont="1" applyFill="1" applyBorder="1" applyAlignment="1">
      <alignment horizontal="center" vertical="top"/>
    </xf>
    <xf numFmtId="14" fontId="19" fillId="4" borderId="14" xfId="0" applyNumberFormat="1" applyFont="1" applyFill="1" applyBorder="1" applyAlignment="1">
      <alignment horizontal="right" vertical="top"/>
    </xf>
    <xf numFmtId="16" fontId="20" fillId="3" borderId="9" xfId="0" applyNumberFormat="1" applyFont="1" applyFill="1" applyBorder="1" applyAlignment="1">
      <alignment horizontal="center" vertical="top" wrapText="1"/>
    </xf>
    <xf numFmtId="0" fontId="20" fillId="3" borderId="10" xfId="0" applyFont="1" applyFill="1" applyBorder="1" applyAlignment="1">
      <alignment horizontal="center" vertical="top" wrapText="1"/>
    </xf>
    <xf numFmtId="0" fontId="21" fillId="3" borderId="13" xfId="0" applyFont="1" applyFill="1" applyBorder="1" applyAlignment="1">
      <alignment horizontal="left" vertical="top"/>
    </xf>
    <xf numFmtId="14" fontId="20" fillId="2" borderId="21" xfId="0" applyNumberFormat="1" applyFont="1" applyFill="1" applyBorder="1" applyAlignment="1">
      <alignment horizontal="center" vertical="top"/>
    </xf>
    <xf numFmtId="14" fontId="20" fillId="2" borderId="21" xfId="0" applyNumberFormat="1" applyFont="1" applyFill="1" applyBorder="1" applyAlignment="1">
      <alignment horizontal="right" vertical="top"/>
    </xf>
    <xf numFmtId="2" fontId="23" fillId="3" borderId="22" xfId="0" applyNumberFormat="1" applyFont="1" applyFill="1" applyBorder="1" applyAlignment="1">
      <alignment horizontal="center" vertical="top"/>
    </xf>
    <xf numFmtId="0" fontId="20" fillId="2" borderId="23" xfId="0" applyFont="1" applyFill="1" applyBorder="1" applyAlignment="1">
      <alignment horizontal="center" vertical="top" wrapText="1"/>
    </xf>
    <xf numFmtId="2" fontId="23" fillId="3" borderId="22" xfId="0" applyNumberFormat="1" applyFont="1" applyFill="1" applyBorder="1" applyAlignment="1">
      <alignment horizontal="center" vertical="top" wrapText="1"/>
    </xf>
    <xf numFmtId="16" fontId="20" fillId="2" borderId="24" xfId="0" applyNumberFormat="1" applyFont="1" applyFill="1" applyBorder="1" applyAlignment="1">
      <alignment horizontal="center" vertical="top" wrapText="1"/>
    </xf>
    <xf numFmtId="0" fontId="20" fillId="2" borderId="23" xfId="0" applyFont="1" applyFill="1" applyBorder="1" applyAlignment="1">
      <alignment vertical="top" wrapText="1"/>
    </xf>
    <xf numFmtId="0" fontId="20" fillId="2" borderId="23" xfId="0" applyFont="1" applyFill="1" applyBorder="1" applyAlignment="1">
      <alignment horizontal="left" wrapText="1"/>
    </xf>
    <xf numFmtId="0" fontId="20" fillId="2" borderId="23" xfId="0" applyFont="1" applyFill="1" applyBorder="1" applyAlignment="1">
      <alignment horizontal="left" vertical="top"/>
    </xf>
    <xf numFmtId="0" fontId="20" fillId="4" borderId="22" xfId="0" applyFont="1" applyFill="1" applyBorder="1" applyAlignment="1">
      <alignment horizontal="left" vertical="top"/>
    </xf>
    <xf numFmtId="0" fontId="20" fillId="2" borderId="22" xfId="0" applyFont="1" applyFill="1" applyBorder="1" applyAlignment="1">
      <alignment horizontal="left" vertical="top"/>
    </xf>
    <xf numFmtId="14" fontId="20" fillId="2" borderId="13" xfId="0" applyNumberFormat="1" applyFont="1" applyFill="1" applyBorder="1" applyAlignment="1">
      <alignment horizontal="center" vertical="top"/>
    </xf>
    <xf numFmtId="2" fontId="23" fillId="3" borderId="16" xfId="0" applyNumberFormat="1" applyFont="1" applyFill="1" applyBorder="1" applyAlignment="1">
      <alignment horizontal="center" vertical="top" wrapText="1"/>
    </xf>
    <xf numFmtId="14" fontId="23" fillId="2" borderId="4" xfId="0" applyNumberFormat="1" applyFont="1" applyFill="1" applyBorder="1" applyAlignment="1">
      <alignment horizontal="right" vertical="top"/>
    </xf>
    <xf numFmtId="14" fontId="20" fillId="3" borderId="20" xfId="0" applyNumberFormat="1" applyFont="1" applyFill="1" applyBorder="1" applyAlignment="1">
      <alignment horizontal="right" vertical="top"/>
    </xf>
    <xf numFmtId="0" fontId="20" fillId="4" borderId="11" xfId="0" applyFont="1" applyFill="1" applyBorder="1" applyAlignment="1">
      <alignment horizontal="center" vertical="top" wrapText="1"/>
    </xf>
    <xf numFmtId="2" fontId="23" fillId="4" borderId="16" xfId="0" applyNumberFormat="1" applyFont="1" applyFill="1" applyBorder="1" applyAlignment="1">
      <alignment horizontal="center" vertical="top" wrapText="1"/>
    </xf>
    <xf numFmtId="0" fontId="20" fillId="2" borderId="10" xfId="0" applyFont="1" applyFill="1" applyBorder="1" applyAlignment="1">
      <alignment horizontal="center" vertical="top" wrapText="1"/>
    </xf>
    <xf numFmtId="14" fontId="20" fillId="3" borderId="17" xfId="0" applyNumberFormat="1" applyFont="1" applyFill="1" applyBorder="1" applyAlignment="1">
      <alignment horizontal="right" vertical="top"/>
    </xf>
    <xf numFmtId="14" fontId="20" fillId="4" borderId="11" xfId="0" applyNumberFormat="1" applyFont="1" applyFill="1" applyBorder="1" applyAlignment="1">
      <alignment horizontal="right" vertical="top"/>
    </xf>
    <xf numFmtId="0" fontId="20" fillId="4" borderId="13" xfId="0" applyFont="1" applyFill="1" applyBorder="1" applyAlignment="1">
      <alignment horizontal="center" vertical="top"/>
    </xf>
    <xf numFmtId="14" fontId="20" fillId="4" borderId="8" xfId="0" applyNumberFormat="1" applyFont="1" applyFill="1" applyBorder="1" applyAlignment="1">
      <alignment horizontal="center" vertical="top"/>
    </xf>
    <xf numFmtId="14" fontId="20" fillId="2" borderId="20" xfId="0" applyNumberFormat="1" applyFont="1" applyFill="1" applyBorder="1" applyAlignment="1">
      <alignment horizontal="center" vertical="top" wrapText="1"/>
    </xf>
    <xf numFmtId="2" fontId="20" fillId="4" borderId="0" xfId="0" applyNumberFormat="1" applyFont="1" applyFill="1" applyAlignment="1">
      <alignment horizontal="left" vertical="top" wrapText="1"/>
    </xf>
    <xf numFmtId="0" fontId="20" fillId="4" borderId="0" xfId="0" applyFont="1" applyFill="1" applyAlignment="1">
      <alignment horizontal="center" vertical="top"/>
    </xf>
    <xf numFmtId="0" fontId="20" fillId="4" borderId="0" xfId="0" applyFont="1" applyFill="1" applyAlignment="1">
      <alignment horizontal="center" vertical="top" wrapText="1"/>
    </xf>
    <xf numFmtId="2" fontId="21" fillId="4" borderId="0" xfId="0" applyNumberFormat="1" applyFont="1" applyFill="1" applyAlignment="1">
      <alignment horizontal="left" vertical="top"/>
    </xf>
    <xf numFmtId="0" fontId="28" fillId="3" borderId="4" xfId="0" applyFont="1" applyFill="1" applyBorder="1" applyAlignment="1">
      <alignment horizontal="center" vertical="top" wrapText="1"/>
    </xf>
    <xf numFmtId="0" fontId="28" fillId="3" borderId="4" xfId="0" applyFont="1" applyFill="1" applyBorder="1" applyAlignment="1">
      <alignment horizontal="right" vertical="top" wrapText="1"/>
    </xf>
    <xf numFmtId="0" fontId="28" fillId="4" borderId="18" xfId="0" applyFont="1" applyFill="1" applyBorder="1" applyAlignment="1">
      <alignment horizontal="center" vertical="top" wrapText="1"/>
    </xf>
    <xf numFmtId="2" fontId="28" fillId="4" borderId="18" xfId="0" applyNumberFormat="1" applyFont="1" applyFill="1" applyBorder="1" applyAlignment="1">
      <alignment horizontal="center" vertical="top" wrapText="1"/>
    </xf>
    <xf numFmtId="0" fontId="28" fillId="3" borderId="4" xfId="0" applyFont="1" applyFill="1" applyBorder="1" applyAlignment="1">
      <alignment horizontal="left" vertical="top" wrapText="1"/>
    </xf>
    <xf numFmtId="0" fontId="28" fillId="3" borderId="4" xfId="0" applyFont="1" applyFill="1" applyBorder="1" applyAlignment="1">
      <alignment horizontal="left" vertical="top"/>
    </xf>
    <xf numFmtId="0" fontId="29" fillId="0" borderId="0" xfId="0" applyFont="1" applyAlignment="1">
      <alignment horizontal="left" vertical="top"/>
    </xf>
    <xf numFmtId="0" fontId="30" fillId="0" borderId="0" xfId="0" applyFont="1" applyAlignment="1">
      <alignment horizontal="left" vertical="top"/>
    </xf>
    <xf numFmtId="0" fontId="30" fillId="3" borderId="0" xfId="0" applyFont="1" applyFill="1" applyAlignment="1">
      <alignment horizontal="left" vertical="top"/>
    </xf>
    <xf numFmtId="0" fontId="31" fillId="3" borderId="4" xfId="0" applyFont="1" applyFill="1" applyBorder="1" applyAlignment="1">
      <alignment horizontal="center" vertical="top" wrapText="1"/>
    </xf>
    <xf numFmtId="0" fontId="31" fillId="3" borderId="4" xfId="0" applyFont="1" applyFill="1" applyBorder="1" applyAlignment="1">
      <alignment horizontal="right" vertical="top" wrapText="1"/>
    </xf>
    <xf numFmtId="0" fontId="31" fillId="4" borderId="18" xfId="0" applyFont="1" applyFill="1" applyBorder="1" applyAlignment="1">
      <alignment horizontal="center" vertical="top" wrapText="1"/>
    </xf>
    <xf numFmtId="2" fontId="31" fillId="4" borderId="18" xfId="0" applyNumberFormat="1" applyFont="1" applyFill="1" applyBorder="1" applyAlignment="1">
      <alignment horizontal="center" vertical="top" wrapText="1"/>
    </xf>
    <xf numFmtId="0" fontId="31" fillId="3" borderId="4" xfId="0" applyFont="1" applyFill="1" applyBorder="1" applyAlignment="1">
      <alignment horizontal="left" vertical="top" wrapText="1"/>
    </xf>
    <xf numFmtId="0" fontId="31" fillId="3" borderId="4" xfId="0" applyFont="1" applyFill="1" applyBorder="1" applyAlignment="1">
      <alignment horizontal="left" vertical="top"/>
    </xf>
    <xf numFmtId="0" fontId="32" fillId="0" borderId="0" xfId="0" applyFont="1" applyAlignment="1">
      <alignment horizontal="left" vertical="top"/>
    </xf>
    <xf numFmtId="0" fontId="33" fillId="0" borderId="0" xfId="0" applyFont="1" applyAlignment="1">
      <alignment horizontal="left" vertical="top"/>
    </xf>
    <xf numFmtId="2" fontId="34" fillId="4" borderId="15" xfId="0" applyNumberFormat="1" applyFont="1" applyFill="1" applyBorder="1" applyAlignment="1">
      <alignment horizontal="center" vertical="top"/>
    </xf>
    <xf numFmtId="2" fontId="34" fillId="4" borderId="15" xfId="0" applyNumberFormat="1" applyFont="1" applyFill="1" applyBorder="1" applyAlignment="1">
      <alignment horizontal="center" vertical="top" wrapText="1"/>
    </xf>
    <xf numFmtId="0" fontId="34" fillId="2" borderId="13" xfId="0" applyFont="1" applyFill="1" applyBorder="1" applyAlignment="1">
      <alignment horizontal="center" vertical="top" wrapText="1"/>
    </xf>
    <xf numFmtId="0" fontId="34" fillId="2" borderId="4" xfId="0" applyFont="1" applyFill="1" applyBorder="1" applyAlignment="1">
      <alignment horizontal="center" vertical="top" wrapText="1"/>
    </xf>
    <xf numFmtId="0" fontId="34" fillId="2" borderId="4" xfId="0" applyFont="1" applyFill="1" applyBorder="1" applyAlignment="1">
      <alignment vertical="top" wrapText="1"/>
    </xf>
    <xf numFmtId="0" fontId="34" fillId="2" borderId="4" xfId="0" applyFont="1" applyFill="1" applyBorder="1" applyAlignment="1">
      <alignment horizontal="left" wrapText="1"/>
    </xf>
    <xf numFmtId="14" fontId="34" fillId="2" borderId="4" xfId="0" applyNumberFormat="1" applyFont="1" applyFill="1" applyBorder="1" applyAlignment="1">
      <alignment horizontal="right" vertical="top"/>
    </xf>
    <xf numFmtId="14" fontId="34" fillId="2" borderId="4" xfId="0" applyNumberFormat="1" applyFont="1" applyFill="1" applyBorder="1" applyAlignment="1">
      <alignment horizontal="right" vertical="top" wrapText="1"/>
    </xf>
    <xf numFmtId="0" fontId="34" fillId="2" borderId="13" xfId="0" applyFont="1" applyFill="1" applyBorder="1" applyAlignment="1">
      <alignment vertical="top" wrapText="1"/>
    </xf>
    <xf numFmtId="0" fontId="23" fillId="4" borderId="20" xfId="0" applyFont="1" applyFill="1" applyBorder="1" applyAlignment="1">
      <alignment horizontal="center" vertical="top" wrapText="1"/>
    </xf>
    <xf numFmtId="14" fontId="23" fillId="3" borderId="4" xfId="0" applyNumberFormat="1" applyFont="1" applyFill="1" applyBorder="1" applyAlignment="1">
      <alignment horizontal="right" vertical="top" wrapText="1"/>
    </xf>
    <xf numFmtId="14" fontId="23" fillId="3" borderId="4" xfId="0" applyNumberFormat="1" applyFont="1" applyFill="1" applyBorder="1" applyAlignment="1">
      <alignment horizontal="right" vertical="top"/>
    </xf>
    <xf numFmtId="0" fontId="23" fillId="3" borderId="20" xfId="0" applyFont="1" applyFill="1" applyBorder="1" applyAlignment="1">
      <alignment horizontal="center" vertical="top" wrapText="1"/>
    </xf>
    <xf numFmtId="14" fontId="23" fillId="3" borderId="8" xfId="0" applyNumberFormat="1" applyFont="1" applyFill="1" applyBorder="1" applyAlignment="1">
      <alignment horizontal="center" vertical="top"/>
    </xf>
    <xf numFmtId="14" fontId="23" fillId="3" borderId="20" xfId="0" applyNumberFormat="1" applyFont="1" applyFill="1" applyBorder="1" applyAlignment="1">
      <alignment horizontal="right" vertical="top"/>
    </xf>
    <xf numFmtId="0" fontId="23" fillId="3" borderId="13" xfId="0" applyFont="1" applyFill="1" applyBorder="1" applyAlignment="1">
      <alignment horizontal="center" vertical="top" wrapText="1"/>
    </xf>
    <xf numFmtId="14" fontId="23" fillId="4" borderId="8" xfId="0" applyNumberFormat="1" applyFont="1" applyFill="1" applyBorder="1" applyAlignment="1">
      <alignment horizontal="center" vertical="top"/>
    </xf>
    <xf numFmtId="0" fontId="23" fillId="3" borderId="13" xfId="0" applyFont="1" applyFill="1" applyBorder="1" applyAlignment="1">
      <alignment horizontal="left" vertical="top" wrapText="1"/>
    </xf>
    <xf numFmtId="0" fontId="23" fillId="2" borderId="4" xfId="0" applyFont="1" applyFill="1" applyBorder="1" applyAlignment="1">
      <alignment horizontal="center" vertical="top"/>
    </xf>
    <xf numFmtId="0" fontId="23" fillId="3" borderId="13" xfId="0" applyFont="1" applyFill="1" applyBorder="1" applyAlignment="1">
      <alignment horizontal="left" wrapText="1"/>
    </xf>
    <xf numFmtId="0" fontId="23" fillId="2" borderId="20" xfId="0" applyFont="1" applyFill="1" applyBorder="1" applyAlignment="1">
      <alignment horizontal="center" vertical="top" wrapText="1"/>
    </xf>
    <xf numFmtId="0" fontId="23" fillId="2" borderId="13" xfId="0" applyFont="1" applyFill="1" applyBorder="1" applyAlignment="1">
      <alignment horizontal="center" vertical="top" wrapText="1"/>
    </xf>
    <xf numFmtId="0" fontId="23" fillId="2" borderId="13" xfId="0" applyFont="1" applyFill="1" applyBorder="1" applyAlignment="1">
      <alignment horizontal="left" vertical="top" wrapText="1"/>
    </xf>
    <xf numFmtId="0" fontId="33" fillId="8" borderId="0" xfId="0" applyFont="1" applyFill="1" applyAlignment="1">
      <alignment horizontal="left" vertical="top"/>
    </xf>
    <xf numFmtId="0" fontId="0" fillId="8" borderId="0" xfId="0" applyFill="1" applyAlignment="1">
      <alignment horizontal="left" vertical="top"/>
    </xf>
    <xf numFmtId="14" fontId="35" fillId="8" borderId="8" xfId="0" applyNumberFormat="1" applyFont="1" applyFill="1" applyBorder="1" applyAlignment="1">
      <alignment horizontal="center" vertical="top"/>
    </xf>
    <xf numFmtId="14" fontId="35" fillId="8" borderId="4" xfId="0" applyNumberFormat="1" applyFont="1" applyFill="1" applyBorder="1" applyAlignment="1">
      <alignment horizontal="right" vertical="top"/>
    </xf>
    <xf numFmtId="2" fontId="35" fillId="8" borderId="0" xfId="0" applyNumberFormat="1" applyFont="1" applyFill="1" applyAlignment="1">
      <alignment horizontal="center" vertical="top"/>
    </xf>
    <xf numFmtId="0" fontId="35" fillId="8" borderId="4" xfId="0" applyFont="1" applyFill="1" applyBorder="1" applyAlignment="1">
      <alignment horizontal="center" vertical="top" wrapText="1"/>
    </xf>
    <xf numFmtId="1" fontId="35" fillId="8" borderId="0" xfId="0" applyNumberFormat="1" applyFont="1" applyFill="1" applyAlignment="1">
      <alignment horizontal="center" vertical="top" wrapText="1"/>
    </xf>
    <xf numFmtId="0" fontId="35" fillId="8" borderId="4" xfId="0" applyFont="1" applyFill="1" applyBorder="1" applyAlignment="1">
      <alignment horizontal="center" vertical="top"/>
    </xf>
    <xf numFmtId="0" fontId="35" fillId="8" borderId="13" xfId="0" applyFont="1" applyFill="1" applyBorder="1" applyAlignment="1">
      <alignment horizontal="center" vertical="top" wrapText="1"/>
    </xf>
    <xf numFmtId="0" fontId="35" fillId="8" borderId="13" xfId="0" applyFont="1" applyFill="1" applyBorder="1" applyAlignment="1">
      <alignment horizontal="left" vertical="top" wrapText="1"/>
    </xf>
    <xf numFmtId="14" fontId="20" fillId="8" borderId="8" xfId="0" applyNumberFormat="1" applyFont="1" applyFill="1" applyBorder="1" applyAlignment="1">
      <alignment horizontal="center" vertical="top"/>
    </xf>
    <xf numFmtId="2" fontId="20" fillId="8" borderId="15" xfId="0" applyNumberFormat="1" applyFont="1" applyFill="1" applyBorder="1" applyAlignment="1">
      <alignment horizontal="center" vertical="top"/>
    </xf>
    <xf numFmtId="1" fontId="20" fillId="8" borderId="15" xfId="0" applyNumberFormat="1" applyFont="1" applyFill="1" applyBorder="1" applyAlignment="1">
      <alignment horizontal="center" vertical="top" wrapText="1"/>
    </xf>
    <xf numFmtId="14" fontId="19" fillId="8" borderId="8" xfId="0" applyNumberFormat="1" applyFont="1" applyFill="1" applyBorder="1" applyAlignment="1">
      <alignment horizontal="center" vertical="top"/>
    </xf>
    <xf numFmtId="14" fontId="19" fillId="8" borderId="4" xfId="0" applyNumberFormat="1" applyFont="1" applyFill="1" applyBorder="1" applyAlignment="1">
      <alignment horizontal="right" vertical="top"/>
    </xf>
    <xf numFmtId="0" fontId="19" fillId="8" borderId="4" xfId="0" applyFont="1" applyFill="1" applyBorder="1" applyAlignment="1">
      <alignment horizontal="center" vertical="top" wrapText="1"/>
    </xf>
    <xf numFmtId="14" fontId="19" fillId="8" borderId="4" xfId="0" applyNumberFormat="1" applyFont="1" applyFill="1" applyBorder="1" applyAlignment="1">
      <alignment horizontal="right" vertical="top" wrapText="1"/>
    </xf>
    <xf numFmtId="0" fontId="19" fillId="8" borderId="4" xfId="0" applyFont="1" applyFill="1" applyBorder="1" applyAlignment="1">
      <alignment vertical="top" wrapText="1"/>
    </xf>
    <xf numFmtId="0" fontId="19" fillId="8" borderId="4" xfId="0" applyFont="1" applyFill="1" applyBorder="1" applyAlignment="1">
      <alignment horizontal="left" vertical="top" wrapText="1"/>
    </xf>
    <xf numFmtId="0" fontId="36" fillId="8" borderId="0" xfId="0" applyFont="1" applyFill="1" applyAlignment="1">
      <alignment horizontal="left" vertical="top"/>
    </xf>
    <xf numFmtId="0" fontId="35" fillId="8" borderId="4" xfId="0" applyFont="1" applyFill="1" applyBorder="1" applyAlignment="1">
      <alignment vertical="top" wrapText="1"/>
    </xf>
    <xf numFmtId="0" fontId="35" fillId="8" borderId="4" xfId="0" applyFont="1" applyFill="1" applyBorder="1" applyAlignment="1">
      <alignment horizontal="left" vertical="top" wrapText="1"/>
    </xf>
    <xf numFmtId="0" fontId="37" fillId="8" borderId="0" xfId="0" applyFont="1" applyFill="1" applyAlignment="1">
      <alignment horizontal="left" vertical="top"/>
    </xf>
    <xf numFmtId="14" fontId="34" fillId="2" borderId="8" xfId="0" applyNumberFormat="1" applyFont="1" applyFill="1" applyBorder="1" applyAlignment="1">
      <alignment horizontal="center" vertical="top"/>
    </xf>
    <xf numFmtId="14" fontId="35" fillId="8" borderId="19" xfId="0" applyNumberFormat="1" applyFont="1" applyFill="1" applyBorder="1" applyAlignment="1">
      <alignment horizontal="right" vertical="top"/>
    </xf>
    <xf numFmtId="0" fontId="35" fillId="8" borderId="20" xfId="0" applyFont="1" applyFill="1" applyBorder="1" applyAlignment="1">
      <alignment horizontal="center" vertical="top" wrapText="1"/>
    </xf>
    <xf numFmtId="14" fontId="35" fillId="8" borderId="20" xfId="0" applyNumberFormat="1" applyFont="1" applyFill="1" applyBorder="1" applyAlignment="1">
      <alignment horizontal="right" vertical="top"/>
    </xf>
    <xf numFmtId="0" fontId="35" fillId="8" borderId="17" xfId="0" applyFont="1" applyFill="1" applyBorder="1" applyAlignment="1">
      <alignment horizontal="center" vertical="top"/>
    </xf>
    <xf numFmtId="1" fontId="35" fillId="8" borderId="15" xfId="0" applyNumberFormat="1" applyFont="1" applyFill="1" applyBorder="1" applyAlignment="1">
      <alignment horizontal="center" vertical="top" wrapText="1"/>
    </xf>
    <xf numFmtId="0" fontId="34" fillId="2" borderId="4" xfId="0" applyFont="1" applyFill="1" applyBorder="1" applyAlignment="1">
      <alignment horizontal="left" vertical="top" wrapText="1"/>
    </xf>
    <xf numFmtId="0" fontId="34" fillId="2" borderId="13" xfId="0" applyFont="1" applyFill="1" applyBorder="1" applyAlignment="1">
      <alignment horizontal="left" wrapText="1"/>
    </xf>
    <xf numFmtId="0" fontId="19" fillId="8" borderId="4" xfId="0" applyFont="1" applyFill="1" applyBorder="1" applyAlignment="1">
      <alignment horizontal="left" wrapText="1"/>
    </xf>
    <xf numFmtId="2" fontId="24" fillId="8" borderId="0" xfId="0" applyNumberFormat="1" applyFont="1" applyFill="1" applyAlignment="1">
      <alignment horizontal="center" vertical="top"/>
    </xf>
    <xf numFmtId="2" fontId="24" fillId="8" borderId="0" xfId="0" applyNumberFormat="1" applyFont="1" applyFill="1" applyAlignment="1">
      <alignment horizontal="center" vertical="top" wrapText="1"/>
    </xf>
    <xf numFmtId="2" fontId="19" fillId="8" borderId="18" xfId="0" applyNumberFormat="1" applyFont="1" applyFill="1" applyBorder="1" applyAlignment="1">
      <alignment horizontal="center" vertical="top"/>
    </xf>
    <xf numFmtId="14" fontId="23" fillId="2" borderId="20" xfId="0" applyNumberFormat="1" applyFont="1" applyFill="1" applyBorder="1" applyAlignment="1">
      <alignment horizontal="right" vertical="top" wrapText="1"/>
    </xf>
    <xf numFmtId="14" fontId="23" fillId="3" borderId="19" xfId="0" applyNumberFormat="1" applyFont="1" applyFill="1" applyBorder="1" applyAlignment="1">
      <alignment horizontal="center" vertical="top"/>
    </xf>
    <xf numFmtId="14" fontId="34" fillId="2" borderId="19" xfId="0" applyNumberFormat="1" applyFont="1" applyFill="1" applyBorder="1" applyAlignment="1">
      <alignment horizontal="right" vertical="top"/>
    </xf>
    <xf numFmtId="2" fontId="34" fillId="4" borderId="0" xfId="0" applyNumberFormat="1" applyFont="1" applyFill="1" applyAlignment="1">
      <alignment horizontal="center" vertical="top"/>
    </xf>
    <xf numFmtId="0" fontId="34" fillId="2" borderId="20" xfId="0" applyFont="1" applyFill="1" applyBorder="1" applyAlignment="1">
      <alignment horizontal="center" vertical="top" wrapText="1"/>
    </xf>
    <xf numFmtId="14" fontId="34" fillId="2" borderId="20" xfId="0" applyNumberFormat="1" applyFont="1" applyFill="1" applyBorder="1" applyAlignment="1">
      <alignment horizontal="right" vertical="top" wrapText="1"/>
    </xf>
    <xf numFmtId="2" fontId="34" fillId="4" borderId="0" xfId="0" applyNumberFormat="1" applyFont="1" applyFill="1" applyAlignment="1">
      <alignment horizontal="center" vertical="top" wrapText="1"/>
    </xf>
    <xf numFmtId="16" fontId="23" fillId="3" borderId="17" xfId="0" applyNumberFormat="1" applyFont="1" applyFill="1" applyBorder="1" applyAlignment="1">
      <alignment horizontal="center" vertical="top" wrapText="1"/>
    </xf>
    <xf numFmtId="0" fontId="19" fillId="8" borderId="13" xfId="0" applyFont="1" applyFill="1" applyBorder="1" applyAlignment="1">
      <alignment horizontal="center" vertical="top" wrapText="1"/>
    </xf>
    <xf numFmtId="14" fontId="21" fillId="4" borderId="8" xfId="0" applyNumberFormat="1" applyFont="1" applyFill="1" applyBorder="1" applyAlignment="1">
      <alignment horizontal="center" vertical="top"/>
    </xf>
    <xf numFmtId="14" fontId="21" fillId="4" borderId="4" xfId="0" applyNumberFormat="1" applyFont="1" applyFill="1" applyBorder="1" applyAlignment="1">
      <alignment horizontal="right" vertical="top"/>
    </xf>
    <xf numFmtId="2" fontId="21" fillId="4" borderId="0" xfId="0" applyNumberFormat="1" applyFont="1" applyFill="1" applyAlignment="1">
      <alignment horizontal="center" vertical="top"/>
    </xf>
    <xf numFmtId="0" fontId="21" fillId="4" borderId="4" xfId="0" applyFont="1" applyFill="1" applyBorder="1" applyAlignment="1">
      <alignment horizontal="center" vertical="top" wrapText="1"/>
    </xf>
    <xf numFmtId="1" fontId="21" fillId="4" borderId="0" xfId="0" applyNumberFormat="1" applyFont="1" applyFill="1" applyAlignment="1">
      <alignment horizontal="center" vertical="top" wrapText="1"/>
    </xf>
    <xf numFmtId="0" fontId="21" fillId="4" borderId="4" xfId="0" applyFont="1" applyFill="1" applyBorder="1" applyAlignment="1">
      <alignment horizontal="center" vertical="top"/>
    </xf>
    <xf numFmtId="0" fontId="21" fillId="4" borderId="4" xfId="0" applyFont="1" applyFill="1" applyBorder="1" applyAlignment="1">
      <alignment horizontal="left" vertical="top" wrapText="1"/>
    </xf>
    <xf numFmtId="0" fontId="21" fillId="4" borderId="4" xfId="0" applyFont="1" applyFill="1" applyBorder="1" applyAlignment="1">
      <alignment horizontal="left" wrapText="1"/>
    </xf>
    <xf numFmtId="14" fontId="21" fillId="3" borderId="8" xfId="0" applyNumberFormat="1" applyFont="1" applyFill="1" applyBorder="1" applyAlignment="1">
      <alignment horizontal="center" vertical="top"/>
    </xf>
    <xf numFmtId="14" fontId="21" fillId="3" borderId="4" xfId="0" applyNumberFormat="1" applyFont="1" applyFill="1" applyBorder="1" applyAlignment="1">
      <alignment horizontal="right" vertical="top"/>
    </xf>
    <xf numFmtId="2" fontId="21" fillId="4" borderId="15" xfId="0" applyNumberFormat="1" applyFont="1" applyFill="1" applyBorder="1" applyAlignment="1">
      <alignment horizontal="center" vertical="top"/>
    </xf>
    <xf numFmtId="0" fontId="21" fillId="3" borderId="4" xfId="0" applyFont="1" applyFill="1" applyBorder="1" applyAlignment="1">
      <alignment horizontal="center" vertical="top" wrapText="1"/>
    </xf>
    <xf numFmtId="14" fontId="21" fillId="3" borderId="4" xfId="0" applyNumberFormat="1" applyFont="1" applyFill="1" applyBorder="1" applyAlignment="1">
      <alignment horizontal="right" vertical="top" wrapText="1"/>
    </xf>
    <xf numFmtId="1" fontId="21" fillId="4" borderId="15" xfId="0" applyNumberFormat="1" applyFont="1" applyFill="1" applyBorder="1" applyAlignment="1">
      <alignment horizontal="center" vertical="top" wrapText="1"/>
    </xf>
    <xf numFmtId="0" fontId="21" fillId="3" borderId="4" xfId="0" applyFont="1" applyFill="1" applyBorder="1" applyAlignment="1">
      <alignment vertical="top" wrapText="1"/>
    </xf>
    <xf numFmtId="0" fontId="21" fillId="3" borderId="4" xfId="0" applyFont="1" applyFill="1" applyBorder="1" applyAlignment="1">
      <alignment horizontal="left" vertical="top" wrapText="1"/>
    </xf>
    <xf numFmtId="14" fontId="21" fillId="3" borderId="14" xfId="0" applyNumberFormat="1" applyFont="1" applyFill="1" applyBorder="1" applyAlignment="1">
      <alignment horizontal="right" vertical="top"/>
    </xf>
    <xf numFmtId="2" fontId="21" fillId="4" borderId="18" xfId="0" applyNumberFormat="1" applyFont="1" applyFill="1" applyBorder="1" applyAlignment="1">
      <alignment horizontal="center" vertical="top"/>
    </xf>
    <xf numFmtId="0" fontId="21" fillId="3" borderId="13" xfId="0" applyFont="1" applyFill="1" applyBorder="1" applyAlignment="1">
      <alignment horizontal="center" vertical="top" wrapText="1"/>
    </xf>
    <xf numFmtId="14" fontId="21" fillId="3" borderId="13" xfId="0" applyNumberFormat="1" applyFont="1" applyFill="1" applyBorder="1" applyAlignment="1">
      <alignment horizontal="right" vertical="top" wrapText="1"/>
    </xf>
    <xf numFmtId="1" fontId="21" fillId="4" borderId="18" xfId="0" applyNumberFormat="1" applyFont="1" applyFill="1" applyBorder="1" applyAlignment="1">
      <alignment horizontal="center" vertical="top" wrapText="1"/>
    </xf>
    <xf numFmtId="0" fontId="21" fillId="3" borderId="4" xfId="0" applyFont="1" applyFill="1" applyBorder="1" applyAlignment="1">
      <alignment horizontal="left" wrapText="1"/>
    </xf>
    <xf numFmtId="14" fontId="21" fillId="3" borderId="19" xfId="0" applyNumberFormat="1" applyFont="1" applyFill="1" applyBorder="1" applyAlignment="1">
      <alignment horizontal="right" vertical="top"/>
    </xf>
    <xf numFmtId="14" fontId="21" fillId="3" borderId="20" xfId="0" applyNumberFormat="1" applyFont="1" applyFill="1" applyBorder="1" applyAlignment="1">
      <alignment horizontal="right" vertical="top"/>
    </xf>
    <xf numFmtId="14" fontId="21" fillId="3" borderId="20" xfId="0" applyNumberFormat="1" applyFont="1" applyFill="1" applyBorder="1" applyAlignment="1">
      <alignment horizontal="right" vertical="top" wrapText="1"/>
    </xf>
    <xf numFmtId="14" fontId="21" fillId="3" borderId="17" xfId="0" applyNumberFormat="1" applyFont="1" applyFill="1" applyBorder="1" applyAlignment="1">
      <alignment horizontal="right" vertical="top"/>
    </xf>
    <xf numFmtId="0" fontId="21" fillId="3" borderId="13" xfId="0" applyFont="1" applyFill="1" applyBorder="1" applyAlignment="1">
      <alignment horizontal="left" vertical="top" wrapText="1"/>
    </xf>
    <xf numFmtId="0" fontId="21" fillId="3" borderId="13" xfId="0" applyFont="1" applyFill="1" applyBorder="1" applyAlignment="1">
      <alignment horizontal="left" wrapText="1"/>
    </xf>
    <xf numFmtId="14" fontId="21" fillId="3" borderId="8" xfId="0" applyNumberFormat="1" applyFont="1" applyFill="1" applyBorder="1" applyAlignment="1">
      <alignment horizontal="right" vertical="top"/>
    </xf>
    <xf numFmtId="2" fontId="21" fillId="4" borderId="15" xfId="0" applyNumberFormat="1" applyFont="1" applyFill="1" applyBorder="1" applyAlignment="1">
      <alignment horizontal="center" vertical="top" wrapText="1"/>
    </xf>
    <xf numFmtId="14" fontId="21" fillId="3" borderId="14" xfId="0" applyNumberFormat="1" applyFont="1" applyFill="1" applyBorder="1" applyAlignment="1">
      <alignment horizontal="center" vertical="top"/>
    </xf>
    <xf numFmtId="0" fontId="21" fillId="4" borderId="20" xfId="0" applyFont="1" applyFill="1" applyBorder="1" applyAlignment="1">
      <alignment horizontal="center" vertical="top" wrapText="1"/>
    </xf>
    <xf numFmtId="14" fontId="21" fillId="4" borderId="20" xfId="0" applyNumberFormat="1" applyFont="1" applyFill="1" applyBorder="1" applyAlignment="1">
      <alignment horizontal="right" vertical="top"/>
    </xf>
    <xf numFmtId="0" fontId="21" fillId="4" borderId="17" xfId="0" applyFont="1" applyFill="1" applyBorder="1" applyAlignment="1">
      <alignment horizontal="center" vertical="top"/>
    </xf>
    <xf numFmtId="0" fontId="21" fillId="4" borderId="13" xfId="0" applyFont="1" applyFill="1" applyBorder="1" applyAlignment="1">
      <alignment horizontal="center" vertical="top" wrapText="1"/>
    </xf>
    <xf numFmtId="0" fontId="21" fillId="4" borderId="13" xfId="0" applyFont="1" applyFill="1" applyBorder="1" applyAlignment="1">
      <alignment horizontal="left" vertical="top" wrapText="1"/>
    </xf>
    <xf numFmtId="14" fontId="21" fillId="4" borderId="14" xfId="0" applyNumberFormat="1" applyFont="1" applyFill="1" applyBorder="1" applyAlignment="1">
      <alignment horizontal="center" vertical="top"/>
    </xf>
    <xf numFmtId="14" fontId="21" fillId="4" borderId="14" xfId="0" applyNumberFormat="1" applyFont="1" applyFill="1" applyBorder="1" applyAlignment="1">
      <alignment horizontal="right" vertical="top"/>
    </xf>
    <xf numFmtId="14" fontId="21" fillId="4" borderId="13" xfId="0" applyNumberFormat="1" applyFont="1" applyFill="1" applyBorder="1" applyAlignment="1">
      <alignment horizontal="right" vertical="top"/>
    </xf>
    <xf numFmtId="0" fontId="21" fillId="4" borderId="13" xfId="0" applyFont="1" applyFill="1" applyBorder="1" applyAlignment="1">
      <alignment horizontal="left" wrapText="1"/>
    </xf>
    <xf numFmtId="2" fontId="21" fillId="4" borderId="16" xfId="0" applyNumberFormat="1" applyFont="1" applyFill="1" applyBorder="1" applyAlignment="1">
      <alignment horizontal="center" vertical="top"/>
    </xf>
    <xf numFmtId="2" fontId="21" fillId="4" borderId="16" xfId="0" applyNumberFormat="1" applyFont="1" applyFill="1" applyBorder="1" applyAlignment="1">
      <alignment horizontal="center" vertical="top" wrapText="1"/>
    </xf>
    <xf numFmtId="0" fontId="21" fillId="4" borderId="10" xfId="0" applyFont="1" applyFill="1" applyBorder="1" applyAlignment="1">
      <alignment horizontal="center" vertical="top"/>
    </xf>
    <xf numFmtId="0" fontId="21" fillId="3" borderId="13" xfId="0" applyFont="1" applyFill="1" applyBorder="1" applyAlignment="1">
      <alignment vertical="top" wrapText="1"/>
    </xf>
    <xf numFmtId="0" fontId="21" fillId="4" borderId="10" xfId="0" applyFont="1" applyFill="1" applyBorder="1" applyAlignment="1">
      <alignment horizontal="center" vertical="top" wrapText="1"/>
    </xf>
    <xf numFmtId="0" fontId="21" fillId="4" borderId="13" xfId="0" applyFont="1" applyFill="1" applyBorder="1" applyAlignment="1">
      <alignment vertical="top" wrapText="1"/>
    </xf>
    <xf numFmtId="14" fontId="21" fillId="4" borderId="4" xfId="0" applyNumberFormat="1" applyFont="1" applyFill="1" applyBorder="1" applyAlignment="1">
      <alignment horizontal="right" vertical="top" wrapText="1"/>
    </xf>
    <xf numFmtId="16" fontId="21" fillId="3" borderId="17" xfId="0" applyNumberFormat="1" applyFont="1" applyFill="1" applyBorder="1" applyAlignment="1">
      <alignment horizontal="center" vertical="top" wrapText="1"/>
    </xf>
    <xf numFmtId="14" fontId="34" fillId="2" borderId="14" xfId="0" applyNumberFormat="1" applyFont="1" applyFill="1" applyBorder="1" applyAlignment="1">
      <alignment horizontal="center" vertical="top"/>
    </xf>
    <xf numFmtId="14" fontId="23" fillId="3" borderId="4" xfId="0" applyNumberFormat="1" applyFont="1" applyFill="1" applyBorder="1" applyAlignment="1">
      <alignment horizontal="center" vertical="top"/>
    </xf>
    <xf numFmtId="14" fontId="21" fillId="4" borderId="8" xfId="0" applyNumberFormat="1" applyFont="1" applyFill="1" applyBorder="1" applyAlignment="1">
      <alignment horizontal="right" vertical="top"/>
    </xf>
    <xf numFmtId="14" fontId="34" fillId="2" borderId="8" xfId="0" applyNumberFormat="1" applyFont="1" applyFill="1" applyBorder="1" applyAlignment="1">
      <alignment horizontal="right" vertical="top"/>
    </xf>
    <xf numFmtId="14" fontId="35" fillId="8" borderId="13" xfId="0" applyNumberFormat="1" applyFont="1" applyFill="1" applyBorder="1" applyAlignment="1">
      <alignment horizontal="right" vertical="top"/>
    </xf>
    <xf numFmtId="14" fontId="19" fillId="8" borderId="14" xfId="0" applyNumberFormat="1" applyFont="1" applyFill="1" applyBorder="1" applyAlignment="1">
      <alignment horizontal="right" vertical="top"/>
    </xf>
    <xf numFmtId="14" fontId="20" fillId="8" borderId="4" xfId="0" applyNumberFormat="1" applyFont="1" applyFill="1" applyBorder="1" applyAlignment="1">
      <alignment horizontal="right" vertical="top"/>
    </xf>
    <xf numFmtId="14" fontId="20" fillId="2" borderId="12" xfId="0" applyNumberFormat="1" applyFont="1" applyFill="1" applyBorder="1" applyAlignment="1">
      <alignment horizontal="right" vertical="top"/>
    </xf>
    <xf numFmtId="2" fontId="35" fillId="8" borderId="16" xfId="0" applyNumberFormat="1" applyFont="1" applyFill="1" applyBorder="1" applyAlignment="1">
      <alignment horizontal="center" vertical="top"/>
    </xf>
    <xf numFmtId="0" fontId="21" fillId="3" borderId="20" xfId="0" applyFont="1" applyFill="1" applyBorder="1" applyAlignment="1">
      <alignment horizontal="center" vertical="top" wrapText="1"/>
    </xf>
    <xf numFmtId="0" fontId="20" fillId="8" borderId="4" xfId="0" applyFont="1" applyFill="1" applyBorder="1" applyAlignment="1">
      <alignment horizontal="center" vertical="top" wrapText="1"/>
    </xf>
    <xf numFmtId="0" fontId="20" fillId="2" borderId="11" xfId="0" applyFont="1" applyFill="1" applyBorder="1" applyAlignment="1">
      <alignment horizontal="center" vertical="top" wrapText="1"/>
    </xf>
    <xf numFmtId="14" fontId="23" fillId="4" borderId="20" xfId="0" applyNumberFormat="1" applyFont="1" applyFill="1" applyBorder="1" applyAlignment="1">
      <alignment horizontal="right" vertical="top" wrapText="1"/>
    </xf>
    <xf numFmtId="14" fontId="19" fillId="8" borderId="13" xfId="0" applyNumberFormat="1" applyFont="1" applyFill="1" applyBorder="1" applyAlignment="1">
      <alignment horizontal="right" vertical="top" wrapText="1"/>
    </xf>
    <xf numFmtId="14" fontId="35" fillId="8" borderId="20" xfId="0" applyNumberFormat="1" applyFont="1" applyFill="1" applyBorder="1" applyAlignment="1">
      <alignment horizontal="right" vertical="top" wrapText="1"/>
    </xf>
    <xf numFmtId="14" fontId="20" fillId="8" borderId="4" xfId="0" applyNumberFormat="1" applyFont="1" applyFill="1" applyBorder="1" applyAlignment="1">
      <alignment horizontal="right" vertical="top" wrapText="1"/>
    </xf>
    <xf numFmtId="14" fontId="21" fillId="3" borderId="13" xfId="0" applyNumberFormat="1" applyFont="1" applyFill="1" applyBorder="1" applyAlignment="1">
      <alignment horizontal="right" vertical="top"/>
    </xf>
    <xf numFmtId="14" fontId="20" fillId="2" borderId="11" xfId="0" applyNumberFormat="1" applyFont="1" applyFill="1" applyBorder="1" applyAlignment="1">
      <alignment horizontal="right" vertical="top" wrapText="1"/>
    </xf>
    <xf numFmtId="14" fontId="21" fillId="4" borderId="20" xfId="0" applyNumberFormat="1" applyFont="1" applyFill="1" applyBorder="1" applyAlignment="1">
      <alignment horizontal="right" vertical="top" wrapText="1"/>
    </xf>
    <xf numFmtId="2" fontId="21" fillId="4" borderId="0" xfId="0" applyNumberFormat="1" applyFont="1" applyFill="1" applyAlignment="1">
      <alignment horizontal="center" vertical="top" wrapText="1"/>
    </xf>
    <xf numFmtId="1" fontId="35" fillId="8" borderId="16" xfId="0" applyNumberFormat="1" applyFont="1" applyFill="1" applyBorder="1" applyAlignment="1">
      <alignment horizontal="center" vertical="top" wrapText="1"/>
    </xf>
    <xf numFmtId="1" fontId="19" fillId="8" borderId="16" xfId="0" applyNumberFormat="1" applyFont="1" applyFill="1" applyBorder="1" applyAlignment="1">
      <alignment horizontal="center" vertical="top" wrapText="1"/>
    </xf>
    <xf numFmtId="1" fontId="34" fillId="4" borderId="0" xfId="0" applyNumberFormat="1" applyFont="1" applyFill="1" applyAlignment="1">
      <alignment horizontal="center" vertical="top" wrapText="1"/>
    </xf>
    <xf numFmtId="16" fontId="21" fillId="3" borderId="19" xfId="0" applyNumberFormat="1" applyFont="1" applyFill="1" applyBorder="1" applyAlignment="1">
      <alignment horizontal="center" vertical="top" wrapText="1"/>
    </xf>
    <xf numFmtId="16" fontId="34" fillId="2" borderId="17" xfId="0" applyNumberFormat="1" applyFont="1" applyFill="1" applyBorder="1" applyAlignment="1">
      <alignment horizontal="center" vertical="top" wrapText="1"/>
    </xf>
    <xf numFmtId="0" fontId="21" fillId="4" borderId="19" xfId="0" applyFont="1" applyFill="1" applyBorder="1" applyAlignment="1">
      <alignment horizontal="center" vertical="top"/>
    </xf>
    <xf numFmtId="0" fontId="21" fillId="3" borderId="10" xfId="0" applyFont="1" applyFill="1" applyBorder="1" applyAlignment="1">
      <alignment horizontal="center" vertical="top"/>
    </xf>
    <xf numFmtId="0" fontId="34" fillId="2" borderId="7" xfId="0" applyFont="1" applyFill="1" applyBorder="1" applyAlignment="1">
      <alignment horizontal="center" vertical="top" wrapText="1"/>
    </xf>
    <xf numFmtId="0" fontId="35" fillId="8" borderId="13" xfId="0" applyFont="1" applyFill="1" applyBorder="1" applyAlignment="1">
      <alignment horizontal="center" vertical="top"/>
    </xf>
    <xf numFmtId="0" fontId="21" fillId="3" borderId="7" xfId="0" applyFont="1" applyFill="1" applyBorder="1" applyAlignment="1">
      <alignment horizontal="center" vertical="top" wrapText="1"/>
    </xf>
    <xf numFmtId="16" fontId="19" fillId="8" borderId="10" xfId="0" applyNumberFormat="1" applyFont="1" applyFill="1" applyBorder="1" applyAlignment="1">
      <alignment horizontal="center" vertical="top" wrapText="1"/>
    </xf>
    <xf numFmtId="0" fontId="23" fillId="2" borderId="17" xfId="0" applyFont="1" applyFill="1" applyBorder="1" applyAlignment="1">
      <alignment horizontal="center" vertical="top"/>
    </xf>
    <xf numFmtId="0" fontId="35" fillId="8" borderId="17" xfId="0" applyFont="1" applyFill="1" applyBorder="1" applyAlignment="1">
      <alignment horizontal="center" vertical="top" wrapText="1"/>
    </xf>
    <xf numFmtId="16" fontId="20" fillId="8" borderId="17" xfId="0" applyNumberFormat="1" applyFont="1" applyFill="1" applyBorder="1" applyAlignment="1">
      <alignment horizontal="center" vertical="top" wrapText="1"/>
    </xf>
    <xf numFmtId="0" fontId="20" fillId="2" borderId="9" xfId="0" applyFont="1" applyFill="1" applyBorder="1" applyAlignment="1">
      <alignment horizontal="center" vertical="top" wrapText="1"/>
    </xf>
    <xf numFmtId="0" fontId="20" fillId="8" borderId="4" xfId="0" applyFont="1" applyFill="1" applyBorder="1" applyAlignment="1">
      <alignment vertical="top" wrapText="1"/>
    </xf>
    <xf numFmtId="0" fontId="35" fillId="8" borderId="13" xfId="0" applyFont="1" applyFill="1" applyBorder="1" applyAlignment="1">
      <alignment horizontal="left" wrapText="1"/>
    </xf>
    <xf numFmtId="0" fontId="23" fillId="2" borderId="13" xfId="0" applyFont="1" applyFill="1" applyBorder="1" applyAlignment="1">
      <alignment horizontal="left" wrapText="1"/>
    </xf>
    <xf numFmtId="0" fontId="20" fillId="8" borderId="4" xfId="0" applyFont="1" applyFill="1" applyBorder="1" applyAlignment="1">
      <alignment horizontal="left" wrapText="1"/>
    </xf>
    <xf numFmtId="0" fontId="0" fillId="2" borderId="0" xfId="0" applyFill="1" applyAlignment="1">
      <alignment horizontal="left" vertical="top"/>
    </xf>
    <xf numFmtId="14" fontId="21" fillId="2" borderId="8" xfId="0" applyNumberFormat="1" applyFont="1" applyFill="1" applyBorder="1" applyAlignment="1">
      <alignment horizontal="center" vertical="top"/>
    </xf>
    <xf numFmtId="14" fontId="21" fillId="2" borderId="4" xfId="0" applyNumberFormat="1" applyFont="1" applyFill="1" applyBorder="1" applyAlignment="1">
      <alignment horizontal="right" vertical="top"/>
    </xf>
    <xf numFmtId="2" fontId="21" fillId="2" borderId="15" xfId="0" applyNumberFormat="1" applyFont="1" applyFill="1" applyBorder="1" applyAlignment="1">
      <alignment horizontal="center" vertical="top"/>
    </xf>
    <xf numFmtId="14" fontId="21" fillId="2" borderId="4" xfId="0" applyNumberFormat="1" applyFont="1" applyFill="1" applyBorder="1" applyAlignment="1">
      <alignment horizontal="right" vertical="top" wrapText="1"/>
    </xf>
    <xf numFmtId="1" fontId="21" fillId="2" borderId="15" xfId="0" applyNumberFormat="1" applyFont="1" applyFill="1" applyBorder="1" applyAlignment="1">
      <alignment horizontal="center" vertical="top" wrapText="1"/>
    </xf>
    <xf numFmtId="0" fontId="21" fillId="2" borderId="4" xfId="0" applyFont="1" applyFill="1" applyBorder="1" applyAlignment="1">
      <alignment horizontal="center" vertical="top" wrapText="1"/>
    </xf>
    <xf numFmtId="0" fontId="21" fillId="2" borderId="4" xfId="0" applyFont="1" applyFill="1" applyBorder="1" applyAlignment="1">
      <alignment horizontal="left" vertical="top" wrapText="1"/>
    </xf>
    <xf numFmtId="0" fontId="21" fillId="2" borderId="4" xfId="0" applyFont="1" applyFill="1" applyBorder="1" applyAlignment="1">
      <alignment horizontal="left" wrapText="1"/>
    </xf>
    <xf numFmtId="0" fontId="21" fillId="2" borderId="13" xfId="0" applyFont="1" applyFill="1" applyBorder="1" applyAlignment="1">
      <alignment horizontal="center" vertical="top" wrapText="1"/>
    </xf>
    <xf numFmtId="0" fontId="21" fillId="2" borderId="13" xfId="0" applyFont="1" applyFill="1" applyBorder="1" applyAlignment="1">
      <alignment vertical="top" wrapText="1"/>
    </xf>
    <xf numFmtId="0" fontId="21" fillId="2" borderId="13" xfId="0" applyFont="1" applyFill="1" applyBorder="1" applyAlignment="1">
      <alignment horizontal="left" vertical="top" wrapText="1"/>
    </xf>
    <xf numFmtId="14" fontId="21" fillId="2" borderId="19" xfId="0" applyNumberFormat="1" applyFont="1" applyFill="1" applyBorder="1" applyAlignment="1">
      <alignment horizontal="right" vertical="top"/>
    </xf>
    <xf numFmtId="2" fontId="21" fillId="2" borderId="0" xfId="0" applyNumberFormat="1" applyFont="1" applyFill="1" applyAlignment="1">
      <alignment horizontal="center" vertical="top"/>
    </xf>
    <xf numFmtId="2" fontId="21" fillId="2" borderId="0" xfId="0" applyNumberFormat="1" applyFont="1" applyFill="1" applyAlignment="1">
      <alignment horizontal="center" vertical="top" wrapText="1"/>
    </xf>
    <xf numFmtId="0" fontId="36" fillId="4" borderId="0" xfId="0" applyFont="1" applyFill="1" applyAlignment="1">
      <alignment horizontal="left" vertical="top"/>
    </xf>
    <xf numFmtId="14" fontId="35" fillId="2" borderId="4" xfId="0" applyNumberFormat="1" applyFont="1" applyFill="1" applyBorder="1" applyAlignment="1">
      <alignment horizontal="right" vertical="top"/>
    </xf>
    <xf numFmtId="2" fontId="35" fillId="2" borderId="0" xfId="0" applyNumberFormat="1" applyFont="1" applyFill="1" applyAlignment="1">
      <alignment horizontal="center" vertical="top"/>
    </xf>
    <xf numFmtId="0" fontId="35" fillId="2" borderId="4" xfId="0" applyFont="1" applyFill="1" applyBorder="1" applyAlignment="1">
      <alignment horizontal="center" vertical="top" wrapText="1"/>
    </xf>
    <xf numFmtId="1" fontId="35" fillId="2" borderId="15" xfId="0" applyNumberFormat="1" applyFont="1" applyFill="1" applyBorder="1" applyAlignment="1">
      <alignment horizontal="center" vertical="top" wrapText="1"/>
    </xf>
    <xf numFmtId="0" fontId="35" fillId="2" borderId="4" xfId="0" applyFont="1" applyFill="1" applyBorder="1" applyAlignment="1">
      <alignment horizontal="center" vertical="top"/>
    </xf>
    <xf numFmtId="14" fontId="20" fillId="9" borderId="8" xfId="0" applyNumberFormat="1" applyFont="1" applyFill="1" applyBorder="1" applyAlignment="1">
      <alignment horizontal="center" vertical="top"/>
    </xf>
    <xf numFmtId="14" fontId="20" fillId="9" borderId="4" xfId="0" applyNumberFormat="1" applyFont="1" applyFill="1" applyBorder="1" applyAlignment="1">
      <alignment horizontal="right" vertical="top"/>
    </xf>
    <xf numFmtId="2" fontId="20" fillId="9" borderId="0" xfId="0" applyNumberFormat="1" applyFont="1" applyFill="1" applyAlignment="1">
      <alignment horizontal="center" vertical="top"/>
    </xf>
    <xf numFmtId="0" fontId="20" fillId="9" borderId="4" xfId="0" applyFont="1" applyFill="1" applyBorder="1" applyAlignment="1">
      <alignment horizontal="center" vertical="top" wrapText="1"/>
    </xf>
    <xf numFmtId="14" fontId="20" fillId="9" borderId="4" xfId="0" applyNumberFormat="1" applyFont="1" applyFill="1" applyBorder="1" applyAlignment="1">
      <alignment horizontal="right" vertical="top" wrapText="1"/>
    </xf>
    <xf numFmtId="1" fontId="20" fillId="9" borderId="0" xfId="0" applyNumberFormat="1" applyFont="1" applyFill="1" applyAlignment="1">
      <alignment horizontal="center" vertical="top" wrapText="1"/>
    </xf>
    <xf numFmtId="0" fontId="20" fillId="9" borderId="4" xfId="0" applyFont="1" applyFill="1" applyBorder="1" applyAlignment="1">
      <alignment vertical="top" wrapText="1"/>
    </xf>
    <xf numFmtId="0" fontId="20" fillId="9" borderId="4" xfId="0" applyFont="1" applyFill="1" applyBorder="1" applyAlignment="1">
      <alignment horizontal="left" vertical="top" wrapText="1"/>
    </xf>
    <xf numFmtId="0" fontId="33" fillId="9" borderId="0" xfId="0" applyFont="1" applyFill="1" applyAlignment="1">
      <alignment horizontal="left" vertical="top"/>
    </xf>
    <xf numFmtId="0" fontId="0" fillId="9" borderId="0" xfId="0" applyFill="1" applyAlignment="1">
      <alignment horizontal="left" vertical="top"/>
    </xf>
    <xf numFmtId="0" fontId="36" fillId="2" borderId="0" xfId="0" applyFont="1" applyFill="1" applyAlignment="1">
      <alignment horizontal="left" vertical="top"/>
    </xf>
    <xf numFmtId="0" fontId="21" fillId="2" borderId="20" xfId="0" applyFont="1" applyFill="1" applyBorder="1" applyAlignment="1">
      <alignment horizontal="center" vertical="top" wrapText="1"/>
    </xf>
    <xf numFmtId="14" fontId="21" fillId="2" borderId="20" xfId="0" applyNumberFormat="1" applyFont="1" applyFill="1" applyBorder="1" applyAlignment="1">
      <alignment horizontal="right" vertical="top" wrapText="1"/>
    </xf>
    <xf numFmtId="0" fontId="21" fillId="2" borderId="17" xfId="0" applyFont="1" applyFill="1" applyBorder="1" applyAlignment="1">
      <alignment horizontal="center" vertical="top" wrapText="1"/>
    </xf>
    <xf numFmtId="0" fontId="21" fillId="2" borderId="13" xfId="0" applyFont="1" applyFill="1" applyBorder="1" applyAlignment="1">
      <alignment horizontal="left" wrapText="1"/>
    </xf>
    <xf numFmtId="14" fontId="21" fillId="2" borderId="20" xfId="0" applyNumberFormat="1" applyFont="1" applyFill="1" applyBorder="1" applyAlignment="1">
      <alignment horizontal="right" vertical="top"/>
    </xf>
    <xf numFmtId="1" fontId="21" fillId="2" borderId="0" xfId="0" applyNumberFormat="1" applyFont="1" applyFill="1" applyAlignment="1">
      <alignment horizontal="center" vertical="top" wrapText="1"/>
    </xf>
    <xf numFmtId="14" fontId="21" fillId="2" borderId="17" xfId="0" applyNumberFormat="1" applyFont="1" applyFill="1" applyBorder="1" applyAlignment="1">
      <alignment horizontal="right" vertical="top"/>
    </xf>
    <xf numFmtId="0" fontId="33" fillId="2" borderId="0" xfId="0" applyFont="1" applyFill="1" applyAlignment="1">
      <alignment horizontal="left" vertical="top"/>
    </xf>
    <xf numFmtId="16" fontId="20" fillId="2" borderId="7" xfId="0" applyNumberFormat="1" applyFont="1" applyFill="1" applyBorder="1" applyAlignment="1">
      <alignment horizontal="center" vertical="top" wrapText="1"/>
    </xf>
    <xf numFmtId="2" fontId="20" fillId="2" borderId="0" xfId="0" applyNumberFormat="1" applyFont="1" applyFill="1" applyAlignment="1">
      <alignment horizontal="center" vertical="top" wrapText="1"/>
    </xf>
    <xf numFmtId="14" fontId="20" fillId="2" borderId="14" xfId="0" quotePrefix="1" applyNumberFormat="1" applyFont="1" applyFill="1" applyBorder="1" applyAlignment="1">
      <alignment horizontal="center" vertical="top"/>
    </xf>
    <xf numFmtId="2" fontId="20" fillId="2" borderId="15" xfId="0" applyNumberFormat="1" applyFont="1" applyFill="1" applyBorder="1" applyAlignment="1">
      <alignment horizontal="center" vertical="top" wrapText="1"/>
    </xf>
    <xf numFmtId="0" fontId="20" fillId="10" borderId="4" xfId="0" applyFont="1" applyFill="1" applyBorder="1" applyAlignment="1">
      <alignment horizontal="center" vertical="top"/>
    </xf>
    <xf numFmtId="14" fontId="20" fillId="10" borderId="14" xfId="0" applyNumberFormat="1" applyFont="1" applyFill="1" applyBorder="1" applyAlignment="1">
      <alignment horizontal="right" vertical="top"/>
    </xf>
    <xf numFmtId="2" fontId="20" fillId="10" borderId="16" xfId="0" applyNumberFormat="1" applyFont="1" applyFill="1" applyBorder="1" applyAlignment="1">
      <alignment horizontal="center" vertical="top"/>
    </xf>
    <xf numFmtId="0" fontId="20" fillId="10" borderId="13" xfId="0" applyFont="1" applyFill="1" applyBorder="1" applyAlignment="1">
      <alignment horizontal="center" vertical="top" wrapText="1"/>
    </xf>
    <xf numFmtId="14" fontId="20" fillId="10" borderId="13" xfId="0" applyNumberFormat="1" applyFont="1" applyFill="1" applyBorder="1" applyAlignment="1">
      <alignment horizontal="right" vertical="top"/>
    </xf>
    <xf numFmtId="1" fontId="20" fillId="10" borderId="16" xfId="0" applyNumberFormat="1" applyFont="1" applyFill="1" applyBorder="1" applyAlignment="1">
      <alignment horizontal="center" vertical="top" wrapText="1"/>
    </xf>
    <xf numFmtId="0" fontId="20" fillId="10" borderId="10" xfId="0" applyFont="1" applyFill="1" applyBorder="1" applyAlignment="1">
      <alignment horizontal="center" vertical="top"/>
    </xf>
    <xf numFmtId="0" fontId="20" fillId="10" borderId="13" xfId="0" applyFont="1" applyFill="1" applyBorder="1" applyAlignment="1">
      <alignment horizontal="left" vertical="top" wrapText="1"/>
    </xf>
    <xf numFmtId="14" fontId="20" fillId="10" borderId="4" xfId="0" applyNumberFormat="1" applyFont="1" applyFill="1" applyBorder="1" applyAlignment="1">
      <alignment horizontal="right" vertical="top"/>
    </xf>
    <xf numFmtId="0" fontId="20" fillId="10" borderId="0" xfId="0" applyFont="1" applyFill="1" applyAlignment="1">
      <alignment horizontal="center" vertical="top"/>
    </xf>
    <xf numFmtId="2" fontId="21" fillId="10" borderId="0" xfId="0" applyNumberFormat="1" applyFont="1" applyFill="1" applyAlignment="1">
      <alignment horizontal="left" vertical="top"/>
    </xf>
    <xf numFmtId="0" fontId="20" fillId="10" borderId="4" xfId="0" applyFont="1" applyFill="1" applyBorder="1" applyAlignment="1">
      <alignment horizontal="left" vertical="top"/>
    </xf>
    <xf numFmtId="0" fontId="20" fillId="10" borderId="4" xfId="0" applyFont="1" applyFill="1" applyBorder="1" applyAlignment="1">
      <alignment horizontal="center" vertical="top" wrapText="1"/>
    </xf>
    <xf numFmtId="0" fontId="20" fillId="10" borderId="4" xfId="0" applyFont="1" applyFill="1" applyBorder="1" applyAlignment="1">
      <alignment horizontal="left" vertical="top" wrapText="1"/>
    </xf>
    <xf numFmtId="0" fontId="20" fillId="10" borderId="4" xfId="0" applyFont="1" applyFill="1" applyBorder="1" applyAlignment="1">
      <alignment horizontal="left" wrapText="1"/>
    </xf>
    <xf numFmtId="0" fontId="20" fillId="10" borderId="4" xfId="0" applyFont="1" applyFill="1" applyBorder="1" applyAlignment="1">
      <alignment horizontal="right" vertical="top"/>
    </xf>
    <xf numFmtId="2" fontId="20" fillId="10" borderId="18" xfId="0" applyNumberFormat="1" applyFont="1" applyFill="1" applyBorder="1" applyAlignment="1">
      <alignment horizontal="center" vertical="top"/>
    </xf>
    <xf numFmtId="14" fontId="20" fillId="10" borderId="14" xfId="0" applyNumberFormat="1" applyFont="1" applyFill="1" applyBorder="1" applyAlignment="1">
      <alignment horizontal="center" vertical="top"/>
    </xf>
    <xf numFmtId="0" fontId="20" fillId="10" borderId="20" xfId="0" applyFont="1" applyFill="1" applyBorder="1" applyAlignment="1">
      <alignment horizontal="center" vertical="top" wrapText="1"/>
    </xf>
    <xf numFmtId="1" fontId="20" fillId="10" borderId="18" xfId="0" applyNumberFormat="1" applyFont="1" applyFill="1" applyBorder="1" applyAlignment="1">
      <alignment horizontal="center" vertical="top" wrapText="1"/>
    </xf>
    <xf numFmtId="0" fontId="20" fillId="10" borderId="17" xfId="0" applyFont="1" applyFill="1" applyBorder="1" applyAlignment="1">
      <alignment horizontal="center" vertical="top"/>
    </xf>
    <xf numFmtId="14" fontId="20" fillId="10" borderId="8" xfId="0" applyNumberFormat="1" applyFont="1" applyFill="1" applyBorder="1" applyAlignment="1">
      <alignment horizontal="right" vertical="top"/>
    </xf>
    <xf numFmtId="2" fontId="20" fillId="10" borderId="15" xfId="0" applyNumberFormat="1" applyFont="1" applyFill="1" applyBorder="1" applyAlignment="1">
      <alignment horizontal="center" vertical="top"/>
    </xf>
    <xf numFmtId="2" fontId="20" fillId="10" borderId="15" xfId="0" applyNumberFormat="1" applyFont="1" applyFill="1" applyBorder="1" applyAlignment="1">
      <alignment horizontal="center" vertical="top" wrapText="1"/>
    </xf>
    <xf numFmtId="0" fontId="20" fillId="10" borderId="19" xfId="0" applyFont="1" applyFill="1" applyBorder="1" applyAlignment="1">
      <alignment horizontal="center" vertical="top"/>
    </xf>
    <xf numFmtId="0" fontId="20" fillId="11" borderId="4" xfId="0" applyFont="1" applyFill="1" applyBorder="1" applyAlignment="1">
      <alignment horizontal="center" vertical="top"/>
    </xf>
    <xf numFmtId="14" fontId="20" fillId="11" borderId="14" xfId="0" applyNumberFormat="1" applyFont="1" applyFill="1" applyBorder="1" applyAlignment="1">
      <alignment horizontal="right" vertical="top"/>
    </xf>
    <xf numFmtId="0" fontId="20" fillId="11" borderId="13" xfId="0" applyFont="1" applyFill="1" applyBorder="1" applyAlignment="1">
      <alignment horizontal="center" vertical="top" wrapText="1"/>
    </xf>
    <xf numFmtId="14" fontId="20" fillId="11" borderId="13" xfId="0" applyNumberFormat="1" applyFont="1" applyFill="1" applyBorder="1" applyAlignment="1">
      <alignment horizontal="right" vertical="top"/>
    </xf>
    <xf numFmtId="0" fontId="20" fillId="11" borderId="13" xfId="0" applyFont="1" applyFill="1" applyBorder="1" applyAlignment="1">
      <alignment horizontal="left" vertical="top" wrapText="1"/>
    </xf>
    <xf numFmtId="0" fontId="0" fillId="11" borderId="0" xfId="0" applyFill="1" applyAlignment="1">
      <alignment horizontal="left" vertical="top"/>
    </xf>
    <xf numFmtId="14" fontId="20" fillId="11" borderId="4" xfId="0" applyNumberFormat="1" applyFont="1" applyFill="1" applyBorder="1" applyAlignment="1">
      <alignment horizontal="right" vertical="top"/>
    </xf>
    <xf numFmtId="0" fontId="20" fillId="11" borderId="0" xfId="0" applyFont="1" applyFill="1" applyAlignment="1">
      <alignment horizontal="center" vertical="top"/>
    </xf>
    <xf numFmtId="2" fontId="21" fillId="11" borderId="0" xfId="0" applyNumberFormat="1" applyFont="1" applyFill="1" applyAlignment="1">
      <alignment horizontal="left" vertical="top"/>
    </xf>
    <xf numFmtId="0" fontId="20" fillId="11" borderId="4" xfId="0" applyFont="1" applyFill="1" applyBorder="1" applyAlignment="1">
      <alignment horizontal="left" vertical="top"/>
    </xf>
    <xf numFmtId="0" fontId="20" fillId="11" borderId="4" xfId="0" applyFont="1" applyFill="1" applyBorder="1" applyAlignment="1">
      <alignment horizontal="center" vertical="top" wrapText="1"/>
    </xf>
    <xf numFmtId="0" fontId="20" fillId="11" borderId="4" xfId="0" applyFont="1" applyFill="1" applyBorder="1" applyAlignment="1">
      <alignment horizontal="left" vertical="top" wrapText="1"/>
    </xf>
    <xf numFmtId="0" fontId="20" fillId="11" borderId="4" xfId="0" applyFont="1" applyFill="1" applyBorder="1" applyAlignment="1">
      <alignment horizontal="left" wrapText="1"/>
    </xf>
    <xf numFmtId="0" fontId="20" fillId="11" borderId="4" xfId="0" applyFont="1" applyFill="1" applyBorder="1" applyAlignment="1">
      <alignment horizontal="right" vertical="top"/>
    </xf>
    <xf numFmtId="14" fontId="20" fillId="11" borderId="14" xfId="0" applyNumberFormat="1" applyFont="1" applyFill="1" applyBorder="1" applyAlignment="1">
      <alignment horizontal="center" vertical="top"/>
    </xf>
    <xf numFmtId="14" fontId="20" fillId="11" borderId="8" xfId="0" applyNumberFormat="1" applyFont="1" applyFill="1" applyBorder="1" applyAlignment="1">
      <alignment horizontal="right" vertical="top"/>
    </xf>
    <xf numFmtId="2" fontId="20" fillId="11" borderId="15" xfId="0" applyNumberFormat="1" applyFont="1" applyFill="1" applyBorder="1" applyAlignment="1">
      <alignment horizontal="center" vertical="top"/>
    </xf>
    <xf numFmtId="0" fontId="20" fillId="11" borderId="20" xfId="0" applyFont="1" applyFill="1" applyBorder="1" applyAlignment="1">
      <alignment horizontal="center" vertical="top" wrapText="1"/>
    </xf>
    <xf numFmtId="2" fontId="20" fillId="11" borderId="15" xfId="0" applyNumberFormat="1" applyFont="1" applyFill="1" applyBorder="1" applyAlignment="1">
      <alignment horizontal="center" vertical="top" wrapText="1"/>
    </xf>
    <xf numFmtId="0" fontId="20" fillId="11" borderId="19" xfId="0" applyFont="1" applyFill="1" applyBorder="1" applyAlignment="1">
      <alignment horizontal="center" vertical="top"/>
    </xf>
    <xf numFmtId="2" fontId="20" fillId="11" borderId="18" xfId="0" applyNumberFormat="1" applyFont="1" applyFill="1" applyBorder="1" applyAlignment="1">
      <alignment horizontal="center" vertical="top"/>
    </xf>
    <xf numFmtId="1" fontId="20" fillId="11" borderId="18" xfId="0" applyNumberFormat="1" applyFont="1" applyFill="1" applyBorder="1" applyAlignment="1">
      <alignment horizontal="center" vertical="top" wrapText="1"/>
    </xf>
    <xf numFmtId="0" fontId="20" fillId="11" borderId="17" xfId="0" applyFont="1" applyFill="1" applyBorder="1" applyAlignment="1">
      <alignment horizontal="center" vertical="top"/>
    </xf>
    <xf numFmtId="14" fontId="20" fillId="11" borderId="20" xfId="0" applyNumberFormat="1" applyFont="1" applyFill="1" applyBorder="1" applyAlignment="1">
      <alignment horizontal="right" vertical="top" wrapText="1"/>
    </xf>
    <xf numFmtId="1" fontId="20" fillId="11" borderId="15" xfId="0" applyNumberFormat="1" applyFont="1" applyFill="1" applyBorder="1" applyAlignment="1">
      <alignment horizontal="center" vertical="top" wrapText="1"/>
    </xf>
    <xf numFmtId="0" fontId="20" fillId="11" borderId="10" xfId="0" applyFont="1" applyFill="1" applyBorder="1" applyAlignment="1">
      <alignment horizontal="center" vertical="top" wrapText="1"/>
    </xf>
    <xf numFmtId="0" fontId="20" fillId="11" borderId="13" xfId="0" applyFont="1" applyFill="1" applyBorder="1" applyAlignment="1">
      <alignment vertical="top" wrapText="1"/>
    </xf>
    <xf numFmtId="2" fontId="20" fillId="11" borderId="0" xfId="0" applyNumberFormat="1" applyFont="1" applyFill="1" applyAlignment="1">
      <alignment horizontal="center" vertical="top"/>
    </xf>
    <xf numFmtId="14" fontId="20" fillId="11" borderId="4" xfId="0" applyNumberFormat="1" applyFont="1" applyFill="1" applyBorder="1" applyAlignment="1">
      <alignment horizontal="center" vertical="top"/>
    </xf>
    <xf numFmtId="14" fontId="20" fillId="11" borderId="4" xfId="0" applyNumberFormat="1" applyFont="1" applyFill="1" applyBorder="1" applyAlignment="1">
      <alignment horizontal="right" vertical="top" wrapText="1"/>
    </xf>
    <xf numFmtId="1" fontId="20" fillId="11" borderId="0" xfId="0" applyNumberFormat="1" applyFont="1" applyFill="1" applyAlignment="1">
      <alignment horizontal="center" vertical="top" wrapText="1"/>
    </xf>
    <xf numFmtId="14" fontId="20" fillId="11" borderId="19" xfId="0" applyNumberFormat="1" applyFont="1" applyFill="1" applyBorder="1" applyAlignment="1">
      <alignment horizontal="right" vertical="top"/>
    </xf>
    <xf numFmtId="2" fontId="20" fillId="11" borderId="0" xfId="0" applyNumberFormat="1" applyFont="1" applyFill="1" applyAlignment="1">
      <alignment horizontal="center" vertical="top" wrapText="1"/>
    </xf>
    <xf numFmtId="16" fontId="20" fillId="11" borderId="17" xfId="0" applyNumberFormat="1" applyFont="1" applyFill="1" applyBorder="1" applyAlignment="1">
      <alignment horizontal="center" vertical="top" wrapText="1"/>
    </xf>
    <xf numFmtId="0" fontId="20" fillId="11" borderId="13" xfId="0" applyFont="1" applyFill="1" applyBorder="1" applyAlignment="1">
      <alignment horizontal="left" wrapText="1"/>
    </xf>
    <xf numFmtId="0" fontId="38" fillId="11" borderId="4" xfId="0" applyFont="1" applyFill="1" applyBorder="1" applyAlignment="1">
      <alignment horizontal="center" vertical="top"/>
    </xf>
    <xf numFmtId="0" fontId="18" fillId="0" borderId="0" xfId="0" applyFont="1" applyAlignment="1">
      <alignment horizontal="left" vertical="top"/>
    </xf>
    <xf numFmtId="0" fontId="38" fillId="11" borderId="13" xfId="0" applyFont="1" applyFill="1" applyBorder="1" applyAlignment="1">
      <alignment horizontal="center" vertical="top" wrapText="1"/>
    </xf>
    <xf numFmtId="14" fontId="38" fillId="11" borderId="14" xfId="0" applyNumberFormat="1" applyFont="1" applyFill="1" applyBorder="1" applyAlignment="1">
      <alignment horizontal="right" vertical="top"/>
    </xf>
    <xf numFmtId="2" fontId="38" fillId="11" borderId="16" xfId="0" applyNumberFormat="1" applyFont="1" applyFill="1" applyBorder="1" applyAlignment="1">
      <alignment horizontal="center" vertical="top"/>
    </xf>
    <xf numFmtId="14" fontId="38" fillId="11" borderId="13" xfId="0" applyNumberFormat="1" applyFont="1" applyFill="1" applyBorder="1" applyAlignment="1">
      <alignment horizontal="right" vertical="top"/>
    </xf>
    <xf numFmtId="1" fontId="38" fillId="11" borderId="16" xfId="0" applyNumberFormat="1" applyFont="1" applyFill="1" applyBorder="1" applyAlignment="1">
      <alignment horizontal="center" vertical="top" wrapText="1"/>
    </xf>
    <xf numFmtId="0" fontId="38" fillId="11" borderId="10" xfId="0" applyFont="1" applyFill="1" applyBorder="1" applyAlignment="1">
      <alignment horizontal="center" vertical="top"/>
    </xf>
    <xf numFmtId="0" fontId="38" fillId="11" borderId="13" xfId="0" applyFont="1" applyFill="1" applyBorder="1" applyAlignment="1">
      <alignment horizontal="left" vertical="top" wrapText="1"/>
    </xf>
    <xf numFmtId="0" fontId="20" fillId="2" borderId="0" xfId="0" applyFont="1" applyFill="1" applyAlignment="1">
      <alignment horizontal="center" vertical="top"/>
    </xf>
    <xf numFmtId="2" fontId="21" fillId="2" borderId="0" xfId="0" applyNumberFormat="1" applyFont="1" applyFill="1" applyAlignment="1">
      <alignment horizontal="left" vertical="top"/>
    </xf>
    <xf numFmtId="0" fontId="20" fillId="2" borderId="4" xfId="0" applyFont="1" applyFill="1" applyBorder="1" applyAlignment="1">
      <alignment horizontal="right" vertical="top"/>
    </xf>
    <xf numFmtId="0" fontId="21" fillId="2" borderId="0" xfId="0" applyFont="1" applyFill="1" applyAlignment="1">
      <alignment horizontal="center" vertical="top"/>
    </xf>
    <xf numFmtId="14" fontId="21" fillId="2" borderId="0" xfId="0" applyNumberFormat="1" applyFont="1" applyFill="1" applyAlignment="1">
      <alignment horizontal="left" vertical="top"/>
    </xf>
    <xf numFmtId="0" fontId="25" fillId="2" borderId="0" xfId="0" applyFont="1" applyFill="1" applyAlignment="1">
      <alignment horizontal="left" vertical="top"/>
    </xf>
    <xf numFmtId="14" fontId="20" fillId="2" borderId="0" xfId="0" applyNumberFormat="1" applyFont="1" applyFill="1" applyAlignment="1">
      <alignment horizontal="center" vertical="top"/>
    </xf>
    <xf numFmtId="0" fontId="0" fillId="2" borderId="0" xfId="0" applyFill="1" applyAlignment="1">
      <alignment horizontal="left" vertical="top" wrapText="1"/>
    </xf>
  </cellXfs>
  <cellStyles count="3">
    <cellStyle name="Forklarende tekst" xfId="1" builtinId="53"/>
    <cellStyle name="Normal" xfId="0" builtinId="0"/>
    <cellStyle name="Prosent" xfId="2" builtinId="5"/>
  </cellStyles>
  <dxfs count="50">
    <dxf>
      <font>
        <color theme="0"/>
      </font>
    </dxf>
    <dxf>
      <font>
        <strike val="0"/>
        <color theme="0"/>
      </font>
      <numFmt numFmtId="2" formatCode="0.00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strike val="0"/>
        <color theme="0"/>
      </font>
      <numFmt numFmtId="2" formatCode="0.00"/>
    </dxf>
    <dxf>
      <font>
        <strike val="0"/>
        <color theme="0"/>
      </font>
      <numFmt numFmtId="2" formatCode="0.00"/>
    </dxf>
    <dxf>
      <font>
        <strike val="0"/>
        <color theme="0"/>
      </font>
      <numFmt numFmtId="2" formatCode="0.00"/>
    </dxf>
    <dxf>
      <font>
        <strike val="0"/>
        <color theme="0"/>
      </font>
      <numFmt numFmtId="2" formatCode="0.00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strike val="0"/>
        <color theme="0"/>
      </font>
      <numFmt numFmtId="2" formatCode="0.00"/>
    </dxf>
    <dxf>
      <font>
        <strike val="0"/>
        <color theme="0"/>
      </font>
      <numFmt numFmtId="2" formatCode="0.00"/>
    </dxf>
    <dxf>
      <font>
        <strike val="0"/>
        <color theme="0"/>
      </font>
      <numFmt numFmtId="2" formatCode="0.00"/>
    </dxf>
    <dxf>
      <font>
        <strike val="0"/>
        <color theme="0"/>
      </font>
      <numFmt numFmtId="2" formatCode="0.00"/>
    </dxf>
    <dxf>
      <font>
        <color theme="0"/>
      </font>
    </dxf>
    <dxf>
      <font>
        <color theme="0"/>
      </font>
    </dxf>
    <dxf>
      <font>
        <color theme="0"/>
      </font>
    </dxf>
    <dxf>
      <font>
        <strike val="0"/>
        <color theme="0"/>
      </font>
      <numFmt numFmtId="2" formatCode="0.00"/>
    </dxf>
    <dxf>
      <font>
        <strike val="0"/>
        <color theme="0"/>
      </font>
      <numFmt numFmtId="2" formatCode="0.00"/>
    </dxf>
    <dxf>
      <font>
        <strike val="0"/>
        <color theme="0"/>
      </font>
      <numFmt numFmtId="2" formatCode="0.00"/>
    </dxf>
    <dxf>
      <font>
        <strike val="0"/>
        <color theme="0"/>
      </font>
      <numFmt numFmtId="2" formatCode="0.00"/>
    </dxf>
    <dxf>
      <font>
        <strike val="0"/>
        <color theme="0"/>
      </font>
      <numFmt numFmtId="2" formatCode="0.00"/>
    </dxf>
    <dxf>
      <font>
        <strike val="0"/>
        <color theme="0"/>
      </font>
      <numFmt numFmtId="2" formatCode="0.00"/>
    </dxf>
    <dxf>
      <font>
        <strike val="0"/>
        <color theme="0"/>
      </font>
      <numFmt numFmtId="2" formatCode="0.00"/>
    </dxf>
    <dxf>
      <font>
        <strike val="0"/>
        <color theme="0"/>
      </font>
      <numFmt numFmtId="2" formatCode="0.00"/>
    </dxf>
    <dxf>
      <font>
        <strike val="0"/>
        <color theme="0"/>
      </font>
      <numFmt numFmtId="2" formatCode="0.00"/>
    </dxf>
    <dxf>
      <font>
        <color theme="0"/>
      </font>
    </dxf>
    <dxf>
      <font>
        <color theme="0"/>
      </font>
    </dxf>
    <dxf>
      <font>
        <strike val="0"/>
        <color theme="0"/>
      </font>
      <numFmt numFmtId="2" formatCode="0.00"/>
    </dxf>
    <dxf>
      <font>
        <strike val="0"/>
        <color theme="0"/>
      </font>
      <numFmt numFmtId="2" formatCode="0.00"/>
    </dxf>
    <dxf>
      <font>
        <strike val="0"/>
        <color theme="0"/>
      </font>
      <numFmt numFmtId="2" formatCode="0.00"/>
    </dxf>
    <dxf>
      <font>
        <strike val="0"/>
        <color theme="0"/>
      </font>
      <numFmt numFmtId="2" formatCode="0.00"/>
    </dxf>
    <dxf>
      <font>
        <strike val="0"/>
        <color theme="0"/>
      </font>
      <numFmt numFmtId="2" formatCode="0.00"/>
    </dxf>
    <dxf>
      <font>
        <strike val="0"/>
        <color theme="0"/>
      </font>
      <numFmt numFmtId="2" formatCode="0.00"/>
    </dxf>
    <dxf>
      <font>
        <strike val="0"/>
        <color theme="0"/>
      </font>
      <numFmt numFmtId="2" formatCode="0.00"/>
    </dxf>
    <dxf>
      <font>
        <strike val="0"/>
        <color theme="0"/>
      </font>
      <numFmt numFmtId="2" formatCode="0.00"/>
    </dxf>
    <dxf>
      <font>
        <strike val="0"/>
        <color theme="0"/>
      </font>
      <numFmt numFmtId="2" formatCode="0.00"/>
    </dxf>
    <dxf>
      <font>
        <strike val="0"/>
        <color theme="0"/>
      </font>
      <numFmt numFmtId="2" formatCode="0.00"/>
    </dxf>
    <dxf>
      <font>
        <color theme="0"/>
      </font>
    </dxf>
    <dxf>
      <font>
        <strike val="0"/>
        <color theme="0"/>
      </font>
      <numFmt numFmtId="2" formatCode="0.00"/>
    </dxf>
    <dxf>
      <font>
        <color theme="0"/>
      </font>
    </dxf>
    <dxf>
      <font>
        <color theme="0"/>
      </font>
    </dxf>
    <dxf>
      <font>
        <color theme="0"/>
      </font>
    </dxf>
    <dxf>
      <font>
        <strike val="0"/>
        <color theme="0"/>
      </font>
      <numFmt numFmtId="2" formatCode="0.00"/>
    </dxf>
    <dxf>
      <font>
        <strike val="0"/>
        <color theme="0"/>
      </font>
      <numFmt numFmtId="2" formatCode="0.00"/>
    </dxf>
    <dxf>
      <font>
        <strike val="0"/>
        <color theme="0"/>
      </font>
      <numFmt numFmtId="2" formatCode="0.0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3AEDB-2125-4CF1-98F6-A5A0F1E41FA7}">
  <sheetPr>
    <pageSetUpPr fitToPage="1"/>
  </sheetPr>
  <dimension ref="A1:N92"/>
  <sheetViews>
    <sheetView workbookViewId="0">
      <selection activeCell="E1" sqref="E1"/>
    </sheetView>
  </sheetViews>
  <sheetFormatPr baseColWidth="10" defaultColWidth="12" defaultRowHeight="15.6" x14ac:dyDescent="0.25"/>
  <cols>
    <col min="1" max="1" width="16.33203125" style="64" bestFit="1" customWidth="1"/>
    <col min="2" max="2" width="13.6640625" style="356" bestFit="1" customWidth="1"/>
    <col min="3" max="3" width="2.44140625" style="448" customWidth="1"/>
    <col min="4" max="4" width="12" style="64" customWidth="1"/>
    <col min="5" max="5" width="13.6640625" style="356" bestFit="1" customWidth="1"/>
    <col min="6" max="6" width="0.44140625" style="450" customWidth="1"/>
    <col min="7" max="7" width="13.33203125" style="64" customWidth="1"/>
    <col min="8" max="8" width="44" style="64" bestFit="1" customWidth="1"/>
    <col min="9" max="9" width="27.44140625" style="64" customWidth="1"/>
    <col min="10" max="10" width="26.109375" style="64" customWidth="1"/>
    <col min="11" max="11" width="19.109375" style="64" customWidth="1"/>
    <col min="12" max="12" width="38.77734375" style="56" bestFit="1" customWidth="1"/>
    <col min="13" max="13" width="21.44140625" style="56" customWidth="1"/>
    <col min="14" max="14" width="15" customWidth="1"/>
  </cols>
  <sheetData>
    <row r="1" spans="1:14" s="467" customFormat="1" x14ac:dyDescent="0.25">
      <c r="A1" s="460" t="s">
        <v>0</v>
      </c>
      <c r="B1" s="461" t="s">
        <v>1</v>
      </c>
      <c r="C1" s="462"/>
      <c r="D1" s="460"/>
      <c r="E1" s="461" t="s">
        <v>2</v>
      </c>
      <c r="F1" s="463" t="s">
        <v>3</v>
      </c>
      <c r="G1" s="460"/>
      <c r="H1" s="460" t="s">
        <v>4</v>
      </c>
      <c r="I1" s="460" t="s">
        <v>5</v>
      </c>
      <c r="J1" s="460" t="s">
        <v>6</v>
      </c>
      <c r="K1" s="460" t="s">
        <v>7</v>
      </c>
      <c r="L1" s="464" t="s">
        <v>8</v>
      </c>
      <c r="M1" s="465" t="s">
        <v>9</v>
      </c>
      <c r="N1" s="466" t="s">
        <v>0</v>
      </c>
    </row>
    <row r="2" spans="1:14" x14ac:dyDescent="0.3">
      <c r="A2" s="527" t="str">
        <f t="shared" ref="A2:A58" si="0">LOOKUP(N2,matrise3)</f>
        <v>MAI</v>
      </c>
      <c r="B2" s="211">
        <v>45439</v>
      </c>
      <c r="C2" s="208">
        <f t="shared" ref="C2:C39" si="1">WEEKDAY(B2)</f>
        <v>2</v>
      </c>
      <c r="D2" s="480" t="str">
        <f t="shared" ref="D2:D39" si="2">LOOKUP(C2,matrise)</f>
        <v>Mandag</v>
      </c>
      <c r="E2" s="482">
        <f>B2</f>
        <v>45439</v>
      </c>
      <c r="F2" s="310">
        <f>WEEKDAY(E2)</f>
        <v>2</v>
      </c>
      <c r="G2" s="297" t="str">
        <f t="shared" ref="G2:G39" si="3">LOOKUP(F2,matrise)</f>
        <v>Mandag</v>
      </c>
      <c r="H2" s="483" t="s">
        <v>10</v>
      </c>
      <c r="I2" s="483" t="s">
        <v>11</v>
      </c>
      <c r="J2" s="483" t="s">
        <v>11</v>
      </c>
      <c r="K2" s="483" t="s">
        <v>12</v>
      </c>
      <c r="L2" s="485"/>
      <c r="M2" s="487"/>
      <c r="N2" s="467">
        <f t="shared" ref="N2:N58" si="4">MONTH(B2)</f>
        <v>5</v>
      </c>
    </row>
    <row r="3" spans="1:14" x14ac:dyDescent="0.25">
      <c r="A3" s="527" t="str">
        <f t="shared" si="0"/>
        <v>NOVEMBER</v>
      </c>
      <c r="B3" s="225">
        <v>45624</v>
      </c>
      <c r="C3" s="176">
        <f t="shared" si="1"/>
        <v>5</v>
      </c>
      <c r="D3" s="204" t="str">
        <f t="shared" si="2"/>
        <v>Torsdag</v>
      </c>
      <c r="E3" s="478">
        <v>45626</v>
      </c>
      <c r="F3" s="398">
        <f>WEEKDAY(E3)</f>
        <v>7</v>
      </c>
      <c r="G3" s="294" t="str">
        <f t="shared" si="3"/>
        <v>Lørdag</v>
      </c>
      <c r="H3" s="204" t="s">
        <v>13</v>
      </c>
      <c r="I3" s="204" t="s">
        <v>14</v>
      </c>
      <c r="J3" s="204" t="s">
        <v>14</v>
      </c>
      <c r="K3" s="204" t="s">
        <v>15</v>
      </c>
      <c r="L3" s="213" t="s">
        <v>16</v>
      </c>
      <c r="M3" s="205" t="s">
        <v>17</v>
      </c>
      <c r="N3" s="467">
        <f t="shared" si="4"/>
        <v>11</v>
      </c>
    </row>
    <row r="4" spans="1:14" x14ac:dyDescent="0.25">
      <c r="A4" s="571" t="str">
        <f t="shared" si="0"/>
        <v>JANUAR</v>
      </c>
      <c r="B4" s="572">
        <v>45662</v>
      </c>
      <c r="C4" s="552">
        <f t="shared" si="1"/>
        <v>1</v>
      </c>
      <c r="D4" s="566" t="str">
        <f t="shared" si="2"/>
        <v>Søndag</v>
      </c>
      <c r="E4" s="573">
        <f>B4</f>
        <v>45662</v>
      </c>
      <c r="F4" s="555">
        <f>WEEKDAY(B4)</f>
        <v>1</v>
      </c>
      <c r="G4" s="568" t="str">
        <f t="shared" si="3"/>
        <v>Søndag</v>
      </c>
      <c r="H4" s="569" t="s">
        <v>18</v>
      </c>
      <c r="I4" s="569" t="s">
        <v>19</v>
      </c>
      <c r="J4" s="569" t="s">
        <v>19</v>
      </c>
      <c r="K4" s="569" t="s">
        <v>20</v>
      </c>
      <c r="L4" s="570" t="s">
        <v>21</v>
      </c>
      <c r="M4" s="570" t="s">
        <v>22</v>
      </c>
      <c r="N4">
        <f t="shared" si="4"/>
        <v>1</v>
      </c>
    </row>
    <row r="5" spans="1:14" x14ac:dyDescent="0.3">
      <c r="A5" s="565" t="str">
        <f t="shared" si="0"/>
        <v>JANUAR</v>
      </c>
      <c r="B5" s="551">
        <v>45671</v>
      </c>
      <c r="C5" s="575">
        <f t="shared" si="1"/>
        <v>3</v>
      </c>
      <c r="D5" s="553" t="str">
        <f t="shared" si="2"/>
        <v>Tirsdag</v>
      </c>
      <c r="E5" s="554">
        <v>45673</v>
      </c>
      <c r="F5" s="576">
        <f t="shared" ref="F5:F11" si="5">WEEKDAY(E5)</f>
        <v>5</v>
      </c>
      <c r="G5" s="609" t="str">
        <f t="shared" si="3"/>
        <v>Torsdag</v>
      </c>
      <c r="H5" s="546" t="s">
        <v>23</v>
      </c>
      <c r="I5" s="546" t="s">
        <v>24</v>
      </c>
      <c r="J5" s="546" t="s">
        <v>25</v>
      </c>
      <c r="K5" s="546" t="s">
        <v>15</v>
      </c>
      <c r="L5" s="550" t="s">
        <v>16</v>
      </c>
      <c r="M5" s="556"/>
      <c r="N5">
        <f t="shared" si="4"/>
        <v>1</v>
      </c>
    </row>
    <row r="6" spans="1:14" x14ac:dyDescent="0.3">
      <c r="A6" s="571" t="str">
        <f t="shared" si="0"/>
        <v>JANUAR</v>
      </c>
      <c r="B6" s="585">
        <v>45677</v>
      </c>
      <c r="C6" s="545">
        <f t="shared" si="1"/>
        <v>2</v>
      </c>
      <c r="D6" s="566" t="str">
        <f t="shared" si="2"/>
        <v>Mandag</v>
      </c>
      <c r="E6" s="536">
        <v>45681</v>
      </c>
      <c r="F6" s="564">
        <f t="shared" si="5"/>
        <v>6</v>
      </c>
      <c r="G6" s="608" t="str">
        <f t="shared" si="3"/>
        <v>Fredag</v>
      </c>
      <c r="H6" s="538" t="s">
        <v>26</v>
      </c>
      <c r="I6" s="538" t="s">
        <v>27</v>
      </c>
      <c r="J6" s="538" t="s">
        <v>27</v>
      </c>
      <c r="K6" s="538" t="s">
        <v>15</v>
      </c>
      <c r="L6" s="541" t="s">
        <v>28</v>
      </c>
      <c r="M6" s="542"/>
      <c r="N6">
        <f t="shared" si="4"/>
        <v>1</v>
      </c>
    </row>
    <row r="7" spans="1:14" x14ac:dyDescent="0.3">
      <c r="A7" s="583" t="str">
        <f t="shared" si="0"/>
        <v>JANUAR</v>
      </c>
      <c r="B7" s="474">
        <v>45677</v>
      </c>
      <c r="C7" s="468">
        <f t="shared" si="1"/>
        <v>2</v>
      </c>
      <c r="D7" s="471" t="str">
        <f t="shared" si="2"/>
        <v>Mandag</v>
      </c>
      <c r="E7" s="475">
        <v>45681</v>
      </c>
      <c r="F7" s="469">
        <f t="shared" si="5"/>
        <v>6</v>
      </c>
      <c r="G7" s="471" t="str">
        <f t="shared" si="3"/>
        <v>Fredag</v>
      </c>
      <c r="H7" s="471" t="s">
        <v>23</v>
      </c>
      <c r="I7" s="471" t="s">
        <v>29</v>
      </c>
      <c r="J7" s="471" t="s">
        <v>30</v>
      </c>
      <c r="K7" s="471" t="s">
        <v>15</v>
      </c>
      <c r="L7" s="472" t="s">
        <v>31</v>
      </c>
      <c r="M7" s="473" t="s">
        <v>32</v>
      </c>
      <c r="N7" s="467">
        <f t="shared" si="4"/>
        <v>1</v>
      </c>
    </row>
    <row r="8" spans="1:14" s="10" customFormat="1" x14ac:dyDescent="0.3">
      <c r="A8" s="571" t="str">
        <f t="shared" si="0"/>
        <v>JANUAR</v>
      </c>
      <c r="B8" s="572">
        <v>45682</v>
      </c>
      <c r="C8" s="545">
        <f t="shared" si="1"/>
        <v>7</v>
      </c>
      <c r="D8" s="569" t="str">
        <f t="shared" si="2"/>
        <v>Lørdag</v>
      </c>
      <c r="E8" s="567">
        <f>B8</f>
        <v>45682</v>
      </c>
      <c r="F8" s="548">
        <f t="shared" si="5"/>
        <v>7</v>
      </c>
      <c r="G8" s="577" t="str">
        <f t="shared" si="3"/>
        <v>Lørdag</v>
      </c>
      <c r="H8" s="569" t="s">
        <v>18</v>
      </c>
      <c r="I8" s="569" t="s">
        <v>33</v>
      </c>
      <c r="J8" s="569" t="s">
        <v>34</v>
      </c>
      <c r="K8" s="569" t="s">
        <v>20</v>
      </c>
      <c r="L8" s="570" t="s">
        <v>35</v>
      </c>
      <c r="M8" s="574"/>
      <c r="N8">
        <f t="shared" si="4"/>
        <v>1</v>
      </c>
    </row>
    <row r="9" spans="1:14" x14ac:dyDescent="0.3">
      <c r="A9" s="583" t="str">
        <f t="shared" si="0"/>
        <v>JANUAR</v>
      </c>
      <c r="B9" s="586">
        <v>45687</v>
      </c>
      <c r="C9" s="176">
        <f t="shared" si="1"/>
        <v>5</v>
      </c>
      <c r="D9" s="475" t="str">
        <f t="shared" si="2"/>
        <v>Torsdag</v>
      </c>
      <c r="E9" s="531">
        <v>45690</v>
      </c>
      <c r="F9" s="469">
        <f t="shared" si="5"/>
        <v>1</v>
      </c>
      <c r="G9" s="610" t="str">
        <f t="shared" si="3"/>
        <v>Søndag</v>
      </c>
      <c r="H9" s="471" t="s">
        <v>36</v>
      </c>
      <c r="I9" s="471" t="s">
        <v>37</v>
      </c>
      <c r="J9" s="471" t="s">
        <v>37</v>
      </c>
      <c r="K9" s="471" t="s">
        <v>15</v>
      </c>
      <c r="L9" s="472"/>
      <c r="M9" s="473"/>
      <c r="N9" s="467">
        <f t="shared" si="4"/>
        <v>1</v>
      </c>
    </row>
    <row r="10" spans="1:14" x14ac:dyDescent="0.25">
      <c r="A10" s="583" t="str">
        <f t="shared" si="0"/>
        <v>FEBRUAR</v>
      </c>
      <c r="B10" s="474">
        <v>45691</v>
      </c>
      <c r="C10" s="529">
        <f t="shared" si="1"/>
        <v>2</v>
      </c>
      <c r="D10" s="471" t="str">
        <f t="shared" si="2"/>
        <v>Mandag</v>
      </c>
      <c r="E10" s="475">
        <v>45747</v>
      </c>
      <c r="F10" s="605">
        <f t="shared" si="5"/>
        <v>2</v>
      </c>
      <c r="G10" s="471" t="str">
        <f t="shared" si="3"/>
        <v>Mandag</v>
      </c>
      <c r="H10" s="471" t="s">
        <v>38</v>
      </c>
      <c r="I10" s="471" t="s">
        <v>29</v>
      </c>
      <c r="J10" s="471" t="s">
        <v>30</v>
      </c>
      <c r="K10" s="471" t="s">
        <v>39</v>
      </c>
      <c r="L10" s="472"/>
      <c r="M10" s="520" t="s">
        <v>40</v>
      </c>
      <c r="N10" s="467">
        <f t="shared" si="4"/>
        <v>2</v>
      </c>
    </row>
    <row r="11" spans="1:14" x14ac:dyDescent="0.3">
      <c r="A11" s="514" t="str">
        <f t="shared" si="0"/>
        <v>FEBRUAR</v>
      </c>
      <c r="B11" s="528">
        <v>45693</v>
      </c>
      <c r="C11" s="529">
        <f t="shared" si="1"/>
        <v>4</v>
      </c>
      <c r="D11" s="530" t="str">
        <f t="shared" si="2"/>
        <v>Onsdag</v>
      </c>
      <c r="E11" s="531">
        <f>B11</f>
        <v>45693</v>
      </c>
      <c r="F11" s="532">
        <f t="shared" si="5"/>
        <v>4</v>
      </c>
      <c r="G11" s="607" t="str">
        <f t="shared" si="3"/>
        <v>Onsdag</v>
      </c>
      <c r="H11" s="470" t="s">
        <v>41</v>
      </c>
      <c r="I11" s="470" t="s">
        <v>29</v>
      </c>
      <c r="J11" s="470" t="s">
        <v>30</v>
      </c>
      <c r="K11" s="470" t="s">
        <v>15</v>
      </c>
      <c r="L11" s="476" t="s">
        <v>42</v>
      </c>
      <c r="M11" s="521" t="s">
        <v>32</v>
      </c>
      <c r="N11" s="467">
        <f t="shared" si="4"/>
        <v>2</v>
      </c>
    </row>
    <row r="12" spans="1:14" x14ac:dyDescent="0.3">
      <c r="A12" s="543" t="str">
        <f t="shared" si="0"/>
        <v>FEBRUAR</v>
      </c>
      <c r="B12" s="544">
        <v>45696</v>
      </c>
      <c r="C12" s="537">
        <f t="shared" si="1"/>
        <v>7</v>
      </c>
      <c r="D12" s="544" t="str">
        <f t="shared" si="2"/>
        <v>Lørdag</v>
      </c>
      <c r="E12" s="547">
        <f>B12</f>
        <v>45696</v>
      </c>
      <c r="F12" s="539">
        <f>WEEKDAY(B12)</f>
        <v>7</v>
      </c>
      <c r="G12" s="544" t="str">
        <f t="shared" si="3"/>
        <v>Lørdag</v>
      </c>
      <c r="H12" s="546" t="s">
        <v>43</v>
      </c>
      <c r="I12" s="546" t="s">
        <v>44</v>
      </c>
      <c r="J12" s="546" t="s">
        <v>44</v>
      </c>
      <c r="K12" s="546" t="s">
        <v>20</v>
      </c>
      <c r="L12" s="550" t="s">
        <v>45</v>
      </c>
      <c r="M12" s="556"/>
      <c r="N12">
        <f t="shared" si="4"/>
        <v>2</v>
      </c>
    </row>
    <row r="13" spans="1:14" s="510" customFormat="1" x14ac:dyDescent="0.25">
      <c r="A13" s="504" t="str">
        <f t="shared" si="0"/>
        <v>FEBRUAR</v>
      </c>
      <c r="B13" s="505">
        <v>45696</v>
      </c>
      <c r="C13" s="523">
        <f t="shared" si="1"/>
        <v>7</v>
      </c>
      <c r="D13" s="506" t="str">
        <f t="shared" si="2"/>
        <v>Lørdag</v>
      </c>
      <c r="E13" s="507">
        <f>B13</f>
        <v>45696</v>
      </c>
      <c r="F13" s="524">
        <f>WEEKDAY(E13)</f>
        <v>7</v>
      </c>
      <c r="G13" s="506" t="str">
        <f t="shared" si="3"/>
        <v>Lørdag</v>
      </c>
      <c r="H13" s="506" t="s">
        <v>46</v>
      </c>
      <c r="I13" s="506" t="s">
        <v>47</v>
      </c>
      <c r="J13" s="506"/>
      <c r="K13" s="506"/>
      <c r="L13" s="508" t="s">
        <v>48</v>
      </c>
      <c r="M13" s="509" t="s">
        <v>49</v>
      </c>
      <c r="N13" s="491">
        <f t="shared" si="4"/>
        <v>2</v>
      </c>
    </row>
    <row r="14" spans="1:14" x14ac:dyDescent="0.3">
      <c r="A14" s="543" t="str">
        <f t="shared" si="0"/>
        <v>FEBRUAR</v>
      </c>
      <c r="B14" s="557">
        <v>45698</v>
      </c>
      <c r="C14" s="537">
        <f t="shared" si="1"/>
        <v>2</v>
      </c>
      <c r="D14" s="592" t="str">
        <f t="shared" si="2"/>
        <v>Mandag</v>
      </c>
      <c r="E14" s="559">
        <v>45701</v>
      </c>
      <c r="F14" s="602">
        <f>WEEKDAY(E14)</f>
        <v>5</v>
      </c>
      <c r="G14" s="606" t="str">
        <f t="shared" si="3"/>
        <v>Torsdag</v>
      </c>
      <c r="H14" s="553" t="s">
        <v>23</v>
      </c>
      <c r="I14" s="553" t="s">
        <v>50</v>
      </c>
      <c r="J14" s="553" t="s">
        <v>51</v>
      </c>
      <c r="K14" s="553" t="s">
        <v>15</v>
      </c>
      <c r="L14" s="578" t="s">
        <v>16</v>
      </c>
      <c r="M14" s="562"/>
      <c r="N14">
        <f t="shared" si="4"/>
        <v>2</v>
      </c>
    </row>
    <row r="15" spans="1:14" s="10" customFormat="1" x14ac:dyDescent="0.25">
      <c r="A15" s="379" t="str">
        <f t="shared" si="0"/>
        <v>FEBRUAR</v>
      </c>
      <c r="B15" s="590">
        <v>45715</v>
      </c>
      <c r="C15" s="208">
        <f t="shared" si="1"/>
        <v>5</v>
      </c>
      <c r="D15" s="594" t="str">
        <f t="shared" si="2"/>
        <v>Torsdag</v>
      </c>
      <c r="E15" s="600">
        <f t="shared" ref="E15:F29" si="6">B15</f>
        <v>45715</v>
      </c>
      <c r="F15" s="237">
        <f>WEEKDAY(E15)</f>
        <v>5</v>
      </c>
      <c r="G15" s="617" t="str">
        <f t="shared" si="3"/>
        <v>Torsdag</v>
      </c>
      <c r="H15" s="136" t="s">
        <v>52</v>
      </c>
      <c r="I15" s="136" t="s">
        <v>29</v>
      </c>
      <c r="J15" s="136" t="s">
        <v>30</v>
      </c>
      <c r="K15" s="136" t="s">
        <v>15</v>
      </c>
      <c r="L15" s="165" t="s">
        <v>42</v>
      </c>
      <c r="M15" s="166" t="s">
        <v>32</v>
      </c>
      <c r="N15" s="467">
        <f t="shared" si="4"/>
        <v>2</v>
      </c>
    </row>
    <row r="16" spans="1:14" x14ac:dyDescent="0.3">
      <c r="A16" s="504" t="str">
        <f t="shared" si="0"/>
        <v>MARS</v>
      </c>
      <c r="B16" s="588">
        <v>45717</v>
      </c>
      <c r="C16" s="525">
        <f t="shared" si="1"/>
        <v>7</v>
      </c>
      <c r="D16" s="534" t="str">
        <f t="shared" si="2"/>
        <v>Lørdag</v>
      </c>
      <c r="E16" s="596">
        <f t="shared" si="6"/>
        <v>45717</v>
      </c>
      <c r="F16" s="604">
        <f>WEEKDAY(E16)</f>
        <v>7</v>
      </c>
      <c r="G16" s="613" t="str">
        <f t="shared" si="3"/>
        <v>Lørdag</v>
      </c>
      <c r="H16" s="506" t="s">
        <v>53</v>
      </c>
      <c r="I16" s="506" t="s">
        <v>29</v>
      </c>
      <c r="J16" s="506"/>
      <c r="K16" s="506" t="s">
        <v>39</v>
      </c>
      <c r="L16" s="508"/>
      <c r="M16" s="522" t="s">
        <v>54</v>
      </c>
      <c r="N16" s="513">
        <f t="shared" si="4"/>
        <v>3</v>
      </c>
    </row>
    <row r="17" spans="1:14" s="622" customFormat="1" x14ac:dyDescent="0.3">
      <c r="A17" s="623" t="str">
        <f t="shared" si="0"/>
        <v>MARS</v>
      </c>
      <c r="B17" s="624">
        <v>45718</v>
      </c>
      <c r="C17" s="625">
        <f t="shared" si="1"/>
        <v>1</v>
      </c>
      <c r="D17" s="624" t="str">
        <f t="shared" si="2"/>
        <v>Søndag</v>
      </c>
      <c r="E17" s="626">
        <f t="shared" si="6"/>
        <v>45718</v>
      </c>
      <c r="F17" s="627">
        <f>WEEKDAY(B17)</f>
        <v>1</v>
      </c>
      <c r="G17" s="624" t="str">
        <f t="shared" si="3"/>
        <v>Søndag</v>
      </c>
      <c r="H17" s="628" t="s">
        <v>55</v>
      </c>
      <c r="I17" s="628" t="s">
        <v>56</v>
      </c>
      <c r="J17" s="628" t="s">
        <v>30</v>
      </c>
      <c r="K17" s="628" t="s">
        <v>20</v>
      </c>
      <c r="L17" s="629" t="s">
        <v>57</v>
      </c>
      <c r="M17" s="630"/>
      <c r="N17" s="622">
        <f t="shared" si="4"/>
        <v>3</v>
      </c>
    </row>
    <row r="18" spans="1:14" s="510" customFormat="1" x14ac:dyDescent="0.25">
      <c r="A18" s="623" t="str">
        <f t="shared" si="0"/>
        <v>MARS</v>
      </c>
      <c r="B18" s="624">
        <v>45724</v>
      </c>
      <c r="C18" s="545">
        <f t="shared" si="1"/>
        <v>7</v>
      </c>
      <c r="D18" s="628" t="str">
        <f t="shared" si="2"/>
        <v>Lørdag</v>
      </c>
      <c r="E18" s="626">
        <f t="shared" si="6"/>
        <v>45724</v>
      </c>
      <c r="F18" s="626">
        <f t="shared" si="6"/>
        <v>7</v>
      </c>
      <c r="G18" s="628" t="str">
        <f t="shared" si="3"/>
        <v>Lørdag</v>
      </c>
      <c r="H18" s="631" t="s">
        <v>58</v>
      </c>
      <c r="I18" s="631" t="s">
        <v>29</v>
      </c>
      <c r="J18" s="631" t="s">
        <v>59</v>
      </c>
      <c r="K18" s="631" t="s">
        <v>20</v>
      </c>
      <c r="L18" s="632" t="s">
        <v>60</v>
      </c>
      <c r="M18" s="633" t="s">
        <v>61</v>
      </c>
      <c r="N18">
        <f t="shared" si="4"/>
        <v>3</v>
      </c>
    </row>
    <row r="19" spans="1:14" s="653" customFormat="1" x14ac:dyDescent="0.25">
      <c r="A19" s="623" t="s">
        <v>62</v>
      </c>
      <c r="B19" s="624">
        <v>45723</v>
      </c>
      <c r="C19" s="625">
        <f t="shared" ref="C19" si="7">WEEKDAY(B19)</f>
        <v>6</v>
      </c>
      <c r="D19" s="628" t="str">
        <f t="shared" ref="D19" si="8">LOOKUP(C19,matrise)</f>
        <v>Fredag</v>
      </c>
      <c r="E19" s="626">
        <f t="shared" si="6"/>
        <v>45723</v>
      </c>
      <c r="F19" s="626">
        <f t="shared" si="6"/>
        <v>6</v>
      </c>
      <c r="G19" s="628" t="str">
        <f t="shared" ref="G19" si="9">LOOKUP(F19,matrise)</f>
        <v>Fredag</v>
      </c>
      <c r="H19" s="631" t="s">
        <v>63</v>
      </c>
      <c r="I19" s="631" t="s">
        <v>29</v>
      </c>
      <c r="J19" s="631"/>
      <c r="K19" s="631"/>
      <c r="L19" s="632"/>
      <c r="M19" s="633"/>
      <c r="N19" s="622"/>
    </row>
    <row r="20" spans="1:14" s="637" customFormat="1" x14ac:dyDescent="0.25">
      <c r="A20" s="535" t="s">
        <v>64</v>
      </c>
      <c r="B20" s="536">
        <v>45724</v>
      </c>
      <c r="C20" s="545">
        <f t="shared" si="1"/>
        <v>7</v>
      </c>
      <c r="D20" s="538" t="str">
        <f t="shared" si="2"/>
        <v>Lørdag</v>
      </c>
      <c r="E20" s="581">
        <f t="shared" ref="E20:E21" si="10">B20</f>
        <v>45724</v>
      </c>
      <c r="F20" s="581">
        <f t="shared" ref="F20:F21" si="11">C20</f>
        <v>7</v>
      </c>
      <c r="G20" s="538" t="str">
        <f t="shared" si="3"/>
        <v>Lørdag</v>
      </c>
      <c r="H20" s="569" t="s">
        <v>65</v>
      </c>
      <c r="I20" s="569"/>
      <c r="J20" s="569"/>
      <c r="K20" s="569"/>
      <c r="L20" s="580"/>
      <c r="M20" s="570"/>
      <c r="N20" s="22"/>
    </row>
    <row r="21" spans="1:14" x14ac:dyDescent="0.3">
      <c r="A21" s="535" t="str">
        <f t="shared" si="0"/>
        <v>MARS</v>
      </c>
      <c r="B21" s="572">
        <v>45725</v>
      </c>
      <c r="C21" s="575">
        <f t="shared" si="1"/>
        <v>1</v>
      </c>
      <c r="D21" s="569" t="str">
        <f t="shared" si="2"/>
        <v>Søndag</v>
      </c>
      <c r="E21" s="581">
        <f t="shared" si="10"/>
        <v>45725</v>
      </c>
      <c r="F21" s="626">
        <f t="shared" si="11"/>
        <v>1</v>
      </c>
      <c r="G21" s="577" t="str">
        <f t="shared" si="3"/>
        <v>Søndag</v>
      </c>
      <c r="H21" s="569" t="s">
        <v>66</v>
      </c>
      <c r="I21" s="569" t="s">
        <v>67</v>
      </c>
      <c r="J21" s="569" t="s">
        <v>68</v>
      </c>
      <c r="K21" s="569" t="s">
        <v>20</v>
      </c>
      <c r="L21" s="570" t="s">
        <v>69</v>
      </c>
      <c r="M21" s="574"/>
      <c r="N21">
        <f t="shared" si="4"/>
        <v>3</v>
      </c>
    </row>
    <row r="22" spans="1:14" x14ac:dyDescent="0.3">
      <c r="A22" s="379" t="str">
        <f t="shared" si="0"/>
        <v>MARS</v>
      </c>
      <c r="B22" s="337">
        <v>45743</v>
      </c>
      <c r="C22" s="176">
        <f t="shared" si="1"/>
        <v>5</v>
      </c>
      <c r="D22" s="136" t="str">
        <f t="shared" si="2"/>
        <v>Torsdag</v>
      </c>
      <c r="E22" s="318">
        <f t="shared" si="6"/>
        <v>45743</v>
      </c>
      <c r="F22" s="398">
        <f>WEEKDAY(E22)</f>
        <v>5</v>
      </c>
      <c r="G22" s="338" t="str">
        <f t="shared" si="3"/>
        <v>Torsdag</v>
      </c>
      <c r="H22" s="136" t="s">
        <v>70</v>
      </c>
      <c r="I22" s="136" t="s">
        <v>29</v>
      </c>
      <c r="J22" s="136" t="s">
        <v>30</v>
      </c>
      <c r="K22" s="136" t="s">
        <v>15</v>
      </c>
      <c r="L22" s="166" t="s">
        <v>71</v>
      </c>
      <c r="M22" s="171" t="s">
        <v>72</v>
      </c>
      <c r="N22" s="467">
        <f t="shared" si="4"/>
        <v>3</v>
      </c>
    </row>
    <row r="23" spans="1:14" x14ac:dyDescent="0.3">
      <c r="A23" s="501" t="str">
        <f t="shared" si="0"/>
        <v>MARS</v>
      </c>
      <c r="B23" s="589">
        <v>45729</v>
      </c>
      <c r="C23" s="502">
        <f t="shared" si="1"/>
        <v>5</v>
      </c>
      <c r="D23" s="593" t="str">
        <f t="shared" si="2"/>
        <v>Torsdag</v>
      </c>
      <c r="E23" s="598">
        <f t="shared" si="6"/>
        <v>45729</v>
      </c>
      <c r="F23" s="503">
        <f>WEEKDAY(E23)</f>
        <v>5</v>
      </c>
      <c r="G23" s="616" t="str">
        <f t="shared" si="3"/>
        <v>Torsdag</v>
      </c>
      <c r="H23" s="593" t="s">
        <v>73</v>
      </c>
      <c r="I23" s="593" t="s">
        <v>29</v>
      </c>
      <c r="J23" s="593" t="s">
        <v>30</v>
      </c>
      <c r="K23" s="593" t="s">
        <v>39</v>
      </c>
      <c r="L23" s="618" t="s">
        <v>71</v>
      </c>
      <c r="M23" s="621" t="s">
        <v>74</v>
      </c>
      <c r="N23" s="491">
        <f t="shared" si="4"/>
        <v>3</v>
      </c>
    </row>
    <row r="24" spans="1:14" x14ac:dyDescent="0.25">
      <c r="A24" s="543" t="str">
        <f t="shared" si="0"/>
        <v>MARS</v>
      </c>
      <c r="B24" s="544">
        <v>45731</v>
      </c>
      <c r="C24" s="537">
        <f t="shared" si="1"/>
        <v>7</v>
      </c>
      <c r="D24" s="544" t="str">
        <f t="shared" si="2"/>
        <v>Lørdag</v>
      </c>
      <c r="E24" s="547">
        <f t="shared" si="6"/>
        <v>45731</v>
      </c>
      <c r="F24" s="548">
        <f>WEEKDAY(B24)</f>
        <v>7</v>
      </c>
      <c r="G24" s="544" t="str">
        <f t="shared" si="3"/>
        <v>Lørdag</v>
      </c>
      <c r="H24" s="546" t="s">
        <v>75</v>
      </c>
      <c r="I24" s="546" t="s">
        <v>76</v>
      </c>
      <c r="J24" s="546" t="s">
        <v>77</v>
      </c>
      <c r="K24" s="546" t="s">
        <v>20</v>
      </c>
      <c r="L24" s="550" t="s">
        <v>78</v>
      </c>
      <c r="M24" s="550"/>
      <c r="N24">
        <f t="shared" si="4"/>
        <v>3</v>
      </c>
    </row>
    <row r="25" spans="1:14" s="492" customFormat="1" x14ac:dyDescent="0.25">
      <c r="A25" s="543" t="str">
        <f t="shared" si="0"/>
        <v>MARS</v>
      </c>
      <c r="B25" s="544">
        <v>45732</v>
      </c>
      <c r="C25" s="537">
        <f t="shared" si="1"/>
        <v>1</v>
      </c>
      <c r="D25" s="544" t="str">
        <f t="shared" si="2"/>
        <v>Søndag</v>
      </c>
      <c r="E25" s="547">
        <f t="shared" si="6"/>
        <v>45732</v>
      </c>
      <c r="F25" s="539">
        <f>WEEKDAY(B25)</f>
        <v>1</v>
      </c>
      <c r="G25" s="544" t="str">
        <f t="shared" si="3"/>
        <v>Søndag</v>
      </c>
      <c r="H25" s="546" t="s">
        <v>75</v>
      </c>
      <c r="I25" s="546" t="s">
        <v>79</v>
      </c>
      <c r="J25" s="546" t="s">
        <v>80</v>
      </c>
      <c r="K25" s="546" t="s">
        <v>20</v>
      </c>
      <c r="L25" s="550" t="s">
        <v>78</v>
      </c>
      <c r="M25" s="550"/>
      <c r="N25">
        <f t="shared" si="4"/>
        <v>3</v>
      </c>
    </row>
    <row r="26" spans="1:14" x14ac:dyDescent="0.3">
      <c r="A26" s="543" t="str">
        <f t="shared" si="0"/>
        <v>APRIL</v>
      </c>
      <c r="B26" s="557">
        <v>45752</v>
      </c>
      <c r="C26" s="537">
        <f t="shared" si="1"/>
        <v>7</v>
      </c>
      <c r="D26" s="558" t="str">
        <f t="shared" si="2"/>
        <v>Lørdag</v>
      </c>
      <c r="E26" s="559">
        <f t="shared" si="6"/>
        <v>45752</v>
      </c>
      <c r="F26" s="539">
        <f>WEEKDAY(B26)</f>
        <v>7</v>
      </c>
      <c r="G26" s="560" t="str">
        <f t="shared" si="3"/>
        <v>Lørdag</v>
      </c>
      <c r="H26" s="553" t="s">
        <v>81</v>
      </c>
      <c r="I26" s="553" t="s">
        <v>82</v>
      </c>
      <c r="J26" s="553"/>
      <c r="K26" s="553" t="s">
        <v>20</v>
      </c>
      <c r="L26" s="561"/>
      <c r="M26" s="562"/>
      <c r="N26">
        <f t="shared" si="4"/>
        <v>4</v>
      </c>
    </row>
    <row r="27" spans="1:14" s="622" customFormat="1" x14ac:dyDescent="0.3">
      <c r="A27" s="623" t="s">
        <v>83</v>
      </c>
      <c r="B27" s="634">
        <v>45755</v>
      </c>
      <c r="C27" s="635"/>
      <c r="D27" s="658" t="s">
        <v>84</v>
      </c>
      <c r="E27" s="655">
        <v>45755</v>
      </c>
      <c r="F27" s="659"/>
      <c r="G27" s="660" t="s">
        <v>84</v>
      </c>
      <c r="H27" s="631" t="s">
        <v>85</v>
      </c>
      <c r="I27" s="631" t="s">
        <v>86</v>
      </c>
      <c r="J27" s="631" t="s">
        <v>30</v>
      </c>
      <c r="K27" s="631" t="s">
        <v>39</v>
      </c>
      <c r="L27" s="633"/>
      <c r="M27" s="657" t="s">
        <v>87</v>
      </c>
    </row>
    <row r="28" spans="1:14" x14ac:dyDescent="0.3">
      <c r="A28" s="493" t="str">
        <f t="shared" si="0"/>
        <v>APRIL</v>
      </c>
      <c r="B28" s="587">
        <v>45752</v>
      </c>
      <c r="C28" s="591">
        <f t="shared" si="1"/>
        <v>7</v>
      </c>
      <c r="D28" s="499" t="str">
        <f t="shared" si="2"/>
        <v>Lørdag</v>
      </c>
      <c r="E28" s="587">
        <f t="shared" si="6"/>
        <v>45752</v>
      </c>
      <c r="F28" s="603">
        <f>WEEKDAY(B28)</f>
        <v>7</v>
      </c>
      <c r="G28" s="611" t="str">
        <f t="shared" si="3"/>
        <v>Lørdag</v>
      </c>
      <c r="H28" s="499" t="s">
        <v>88</v>
      </c>
      <c r="I28" s="499" t="s">
        <v>29</v>
      </c>
      <c r="J28" s="499" t="s">
        <v>30</v>
      </c>
      <c r="K28" s="499" t="s">
        <v>39</v>
      </c>
      <c r="L28" s="500" t="s">
        <v>89</v>
      </c>
      <c r="M28" s="619" t="s">
        <v>90</v>
      </c>
      <c r="N28" s="492">
        <f t="shared" si="4"/>
        <v>4</v>
      </c>
    </row>
    <row r="29" spans="1:14" x14ac:dyDescent="0.3">
      <c r="A29" s="418" t="str">
        <f t="shared" si="0"/>
        <v>APRIL</v>
      </c>
      <c r="B29" s="437">
        <v>45757</v>
      </c>
      <c r="C29" s="176">
        <f t="shared" si="1"/>
        <v>5</v>
      </c>
      <c r="D29" s="188" t="str">
        <f t="shared" si="2"/>
        <v>Torsdag</v>
      </c>
      <c r="E29" s="437">
        <f t="shared" si="6"/>
        <v>45757</v>
      </c>
      <c r="F29" s="177">
        <f t="shared" ref="F29:F65" si="12">WEEKDAY(E29)</f>
        <v>5</v>
      </c>
      <c r="G29" s="486" t="str">
        <f t="shared" si="3"/>
        <v>Torsdag</v>
      </c>
      <c r="H29" s="188" t="s">
        <v>91</v>
      </c>
      <c r="I29" s="188" t="s">
        <v>29</v>
      </c>
      <c r="J29" s="188" t="s">
        <v>30</v>
      </c>
      <c r="K29" s="188" t="s">
        <v>12</v>
      </c>
      <c r="L29" s="190" t="s">
        <v>42</v>
      </c>
      <c r="M29" s="222" t="s">
        <v>92</v>
      </c>
      <c r="N29" s="467">
        <f t="shared" si="4"/>
        <v>4</v>
      </c>
    </row>
    <row r="30" spans="1:14" ht="31.2" x14ac:dyDescent="0.25">
      <c r="A30" s="379" t="str">
        <f t="shared" si="0"/>
        <v>MAI</v>
      </c>
      <c r="B30" s="337">
        <v>45780</v>
      </c>
      <c r="C30" s="176">
        <f t="shared" si="1"/>
        <v>7</v>
      </c>
      <c r="D30" s="136" t="str">
        <f t="shared" si="2"/>
        <v>Lørdag</v>
      </c>
      <c r="E30" s="318">
        <v>45781</v>
      </c>
      <c r="F30" s="177">
        <f t="shared" si="12"/>
        <v>1</v>
      </c>
      <c r="G30" s="136" t="str">
        <f t="shared" si="3"/>
        <v>Søndag</v>
      </c>
      <c r="H30" s="136" t="s">
        <v>93</v>
      </c>
      <c r="I30" s="136" t="s">
        <v>29</v>
      </c>
      <c r="J30" s="136" t="s">
        <v>30</v>
      </c>
      <c r="K30" s="136" t="s">
        <v>12</v>
      </c>
      <c r="L30" s="165" t="s">
        <v>94</v>
      </c>
      <c r="M30" s="166" t="s">
        <v>95</v>
      </c>
      <c r="N30" s="467">
        <f t="shared" si="4"/>
        <v>5</v>
      </c>
    </row>
    <row r="31" spans="1:14" x14ac:dyDescent="0.25">
      <c r="A31" s="379" t="s">
        <v>96</v>
      </c>
      <c r="B31" s="337">
        <v>45785</v>
      </c>
      <c r="C31" s="195"/>
      <c r="D31" s="136" t="s">
        <v>97</v>
      </c>
      <c r="E31" s="318">
        <v>45785</v>
      </c>
      <c r="F31" s="196"/>
      <c r="G31" s="136" t="s">
        <v>97</v>
      </c>
      <c r="H31" s="136" t="s">
        <v>98</v>
      </c>
      <c r="I31" s="136" t="s">
        <v>29</v>
      </c>
      <c r="J31" s="136" t="s">
        <v>30</v>
      </c>
      <c r="K31" s="136" t="s">
        <v>12</v>
      </c>
      <c r="L31" s="165" t="s">
        <v>99</v>
      </c>
      <c r="M31" s="166" t="s">
        <v>54</v>
      </c>
      <c r="N31" s="467"/>
    </row>
    <row r="32" spans="1:14" s="622" customFormat="1" x14ac:dyDescent="0.3">
      <c r="A32" s="379" t="str">
        <f t="shared" ref="A32" si="13">LOOKUP(N32,matrise3)</f>
        <v>MAI</v>
      </c>
      <c r="B32" s="337">
        <v>45789</v>
      </c>
      <c r="C32" s="324">
        <f t="shared" ref="C32" si="14">WEEKDAY(B32)</f>
        <v>2</v>
      </c>
      <c r="D32" s="136" t="str">
        <f t="shared" ref="D32" si="15">LOOKUP(C32,matrise)</f>
        <v>Mandag</v>
      </c>
      <c r="E32" s="318">
        <f t="shared" ref="E32" si="16">B32</f>
        <v>45789</v>
      </c>
      <c r="F32" s="325">
        <f>WEEKDAY(E32)</f>
        <v>2</v>
      </c>
      <c r="G32" s="404" t="str">
        <f t="shared" ref="G32" si="17">LOOKUP(F32,matrise)</f>
        <v>Mandag</v>
      </c>
      <c r="H32" s="136" t="s">
        <v>73</v>
      </c>
      <c r="I32" s="136" t="s">
        <v>29</v>
      </c>
      <c r="J32" s="136" t="s">
        <v>30</v>
      </c>
      <c r="K32" s="136" t="s">
        <v>39</v>
      </c>
      <c r="L32" s="165" t="s">
        <v>71</v>
      </c>
      <c r="M32" s="171" t="s">
        <v>74</v>
      </c>
      <c r="N32" s="661">
        <f t="shared" ref="N32" si="18">MONTH(B32)</f>
        <v>5</v>
      </c>
    </row>
    <row r="33" spans="1:14" x14ac:dyDescent="0.25">
      <c r="A33" s="418" t="s">
        <v>96</v>
      </c>
      <c r="B33" s="437">
        <v>45796</v>
      </c>
      <c r="C33" s="195">
        <f t="shared" si="1"/>
        <v>2</v>
      </c>
      <c r="D33" s="188" t="str">
        <f t="shared" si="2"/>
        <v>Mandag</v>
      </c>
      <c r="E33" s="437">
        <v>45792</v>
      </c>
      <c r="F33" s="196">
        <f t="shared" si="12"/>
        <v>5</v>
      </c>
      <c r="G33" s="188" t="str">
        <f t="shared" si="3"/>
        <v>Torsdag</v>
      </c>
      <c r="H33" s="188" t="s">
        <v>100</v>
      </c>
      <c r="I33" s="188" t="s">
        <v>29</v>
      </c>
      <c r="J33" s="188" t="s">
        <v>30</v>
      </c>
      <c r="K33" s="188" t="s">
        <v>12</v>
      </c>
      <c r="L33" s="189" t="s">
        <v>101</v>
      </c>
      <c r="M33" s="190" t="s">
        <v>102</v>
      </c>
      <c r="N33" s="467"/>
    </row>
    <row r="34" spans="1:14" x14ac:dyDescent="0.3">
      <c r="A34" s="379" t="str">
        <f t="shared" si="0"/>
        <v>MAI</v>
      </c>
      <c r="B34" s="337">
        <v>45796</v>
      </c>
      <c r="C34" s="119">
        <f t="shared" si="1"/>
        <v>2</v>
      </c>
      <c r="D34" s="136" t="str">
        <f t="shared" si="2"/>
        <v>Mandag</v>
      </c>
      <c r="E34" s="318">
        <f>B34</f>
        <v>45796</v>
      </c>
      <c r="F34" s="120">
        <f t="shared" si="12"/>
        <v>2</v>
      </c>
      <c r="G34" s="338" t="str">
        <f t="shared" si="3"/>
        <v>Mandag</v>
      </c>
      <c r="H34" s="136" t="s">
        <v>103</v>
      </c>
      <c r="I34" s="136" t="s">
        <v>29</v>
      </c>
      <c r="J34" s="136" t="s">
        <v>30</v>
      </c>
      <c r="K34" s="136" t="s">
        <v>39</v>
      </c>
      <c r="L34" s="166" t="s">
        <v>104</v>
      </c>
      <c r="M34" s="171" t="s">
        <v>72</v>
      </c>
      <c r="N34" s="467">
        <f t="shared" si="4"/>
        <v>5</v>
      </c>
    </row>
    <row r="35" spans="1:14" x14ac:dyDescent="0.3">
      <c r="A35" s="418" t="str">
        <f t="shared" si="0"/>
        <v>MAI</v>
      </c>
      <c r="B35" s="184">
        <v>45798</v>
      </c>
      <c r="C35" s="195">
        <f t="shared" si="1"/>
        <v>4</v>
      </c>
      <c r="D35" s="488" t="str">
        <f t="shared" si="2"/>
        <v>Onsdag</v>
      </c>
      <c r="E35" s="526">
        <v>45799</v>
      </c>
      <c r="F35" s="196">
        <f t="shared" si="12"/>
        <v>5</v>
      </c>
      <c r="G35" s="614" t="str">
        <f t="shared" si="3"/>
        <v>Torsdag</v>
      </c>
      <c r="H35" s="489" t="s">
        <v>105</v>
      </c>
      <c r="I35" s="489" t="s">
        <v>29</v>
      </c>
      <c r="J35" s="489" t="s">
        <v>30</v>
      </c>
      <c r="K35" s="489" t="s">
        <v>12</v>
      </c>
      <c r="L35" s="490" t="s">
        <v>106</v>
      </c>
      <c r="M35" s="620" t="s">
        <v>54</v>
      </c>
      <c r="N35" s="467">
        <f t="shared" si="4"/>
        <v>5</v>
      </c>
    </row>
    <row r="36" spans="1:14" x14ac:dyDescent="0.3">
      <c r="A36" s="418" t="s">
        <v>96</v>
      </c>
      <c r="B36" s="184">
        <v>45801</v>
      </c>
      <c r="C36" s="195"/>
      <c r="D36" s="488" t="s">
        <v>107</v>
      </c>
      <c r="E36" s="526">
        <v>45801</v>
      </c>
      <c r="F36" s="196"/>
      <c r="G36" s="614" t="s">
        <v>107</v>
      </c>
      <c r="H36" s="489" t="s">
        <v>108</v>
      </c>
      <c r="I36" s="489" t="s">
        <v>29</v>
      </c>
      <c r="J36" s="489" t="s">
        <v>109</v>
      </c>
      <c r="K36" s="489"/>
      <c r="L36" s="490" t="s">
        <v>110</v>
      </c>
      <c r="M36" s="620"/>
      <c r="N36" s="467"/>
    </row>
    <row r="37" spans="1:14" x14ac:dyDescent="0.25">
      <c r="A37" s="543" t="str">
        <f t="shared" si="0"/>
        <v>MAI</v>
      </c>
      <c r="B37" s="544">
        <v>45804</v>
      </c>
      <c r="C37" s="552">
        <f t="shared" si="1"/>
        <v>3</v>
      </c>
      <c r="D37" s="546" t="str">
        <f t="shared" si="2"/>
        <v>Tirsdag</v>
      </c>
      <c r="E37" s="547">
        <v>45806</v>
      </c>
      <c r="F37" s="555">
        <f t="shared" si="12"/>
        <v>5</v>
      </c>
      <c r="G37" s="546" t="str">
        <f t="shared" si="3"/>
        <v>Torsdag</v>
      </c>
      <c r="H37" s="546" t="s">
        <v>23</v>
      </c>
      <c r="I37" s="546" t="s">
        <v>111</v>
      </c>
      <c r="J37" s="546" t="s">
        <v>112</v>
      </c>
      <c r="K37" s="546" t="s">
        <v>12</v>
      </c>
      <c r="L37" s="549" t="s">
        <v>12</v>
      </c>
      <c r="M37" s="550" t="s">
        <v>17</v>
      </c>
      <c r="N37">
        <f t="shared" si="4"/>
        <v>5</v>
      </c>
    </row>
    <row r="38" spans="1:14" x14ac:dyDescent="0.3">
      <c r="A38" s="379" t="str">
        <f t="shared" si="0"/>
        <v>JUNI</v>
      </c>
      <c r="B38" s="137">
        <v>45834</v>
      </c>
      <c r="C38" s="176">
        <f t="shared" si="1"/>
        <v>5</v>
      </c>
      <c r="D38" s="339" t="str">
        <f t="shared" si="2"/>
        <v>Torsdag</v>
      </c>
      <c r="E38" s="393">
        <f>B38</f>
        <v>45834</v>
      </c>
      <c r="F38" s="177">
        <f t="shared" si="12"/>
        <v>5</v>
      </c>
      <c r="G38" s="441" t="str">
        <f t="shared" si="3"/>
        <v>Torsdag</v>
      </c>
      <c r="H38" s="339" t="s">
        <v>113</v>
      </c>
      <c r="I38" s="339" t="s">
        <v>29</v>
      </c>
      <c r="J38" s="339" t="s">
        <v>30</v>
      </c>
      <c r="K38" s="339" t="s">
        <v>12</v>
      </c>
      <c r="L38" s="347" t="s">
        <v>42</v>
      </c>
      <c r="M38" s="348" t="s">
        <v>32</v>
      </c>
      <c r="N38" s="467">
        <f t="shared" si="4"/>
        <v>6</v>
      </c>
    </row>
    <row r="39" spans="1:14" x14ac:dyDescent="0.3">
      <c r="A39" s="584" t="str">
        <f t="shared" si="0"/>
        <v>JUNI</v>
      </c>
      <c r="B39" s="479">
        <v>45817</v>
      </c>
      <c r="C39" s="226">
        <f t="shared" si="1"/>
        <v>2</v>
      </c>
      <c r="D39" s="204" t="str">
        <f t="shared" si="2"/>
        <v>Mandag</v>
      </c>
      <c r="E39" s="478">
        <f>B39</f>
        <v>45817</v>
      </c>
      <c r="F39" s="249">
        <f t="shared" si="12"/>
        <v>2</v>
      </c>
      <c r="G39" s="533" t="str">
        <f t="shared" si="3"/>
        <v>Mandag</v>
      </c>
      <c r="H39" s="204" t="s">
        <v>114</v>
      </c>
      <c r="I39" s="204" t="s">
        <v>68</v>
      </c>
      <c r="J39" s="204" t="s">
        <v>68</v>
      </c>
      <c r="K39" s="204" t="s">
        <v>12</v>
      </c>
      <c r="L39" s="213" t="s">
        <v>12</v>
      </c>
      <c r="M39" s="206" t="s">
        <v>17</v>
      </c>
      <c r="N39" s="467">
        <f t="shared" si="4"/>
        <v>6</v>
      </c>
    </row>
    <row r="40" spans="1:14" x14ac:dyDescent="0.3">
      <c r="A40" s="543" t="str">
        <f t="shared" si="0"/>
        <v>JUNI</v>
      </c>
      <c r="B40" s="551">
        <v>45822</v>
      </c>
      <c r="C40" s="545">
        <f t="shared" ref="C40:C65" si="19">WEEKDAY(B40)</f>
        <v>7</v>
      </c>
      <c r="D40" s="553" t="str">
        <f t="shared" ref="D40:D65" si="20">LOOKUP(C40,matrise)</f>
        <v>Lørdag</v>
      </c>
      <c r="E40" s="599">
        <v>45823</v>
      </c>
      <c r="F40" s="548">
        <f t="shared" si="12"/>
        <v>1</v>
      </c>
      <c r="G40" s="609" t="str">
        <f t="shared" ref="G40:G65" si="21">LOOKUP(F40,matrise)</f>
        <v>Søndag</v>
      </c>
      <c r="H40" s="553" t="s">
        <v>66</v>
      </c>
      <c r="I40" s="553" t="s">
        <v>44</v>
      </c>
      <c r="J40" s="553" t="s">
        <v>44</v>
      </c>
      <c r="K40" s="553" t="s">
        <v>12</v>
      </c>
      <c r="L40" s="561" t="s">
        <v>12</v>
      </c>
      <c r="M40" s="562" t="s">
        <v>17</v>
      </c>
      <c r="N40">
        <f t="shared" si="4"/>
        <v>6</v>
      </c>
    </row>
    <row r="41" spans="1:14" x14ac:dyDescent="0.25">
      <c r="A41" s="543" t="str">
        <f t="shared" si="0"/>
        <v>JUNI</v>
      </c>
      <c r="B41" s="563">
        <v>45828</v>
      </c>
      <c r="C41" s="545">
        <f t="shared" si="19"/>
        <v>6</v>
      </c>
      <c r="D41" s="546" t="str">
        <f t="shared" si="20"/>
        <v>Fredag</v>
      </c>
      <c r="E41" s="547">
        <v>45830</v>
      </c>
      <c r="F41" s="548">
        <f t="shared" si="12"/>
        <v>1</v>
      </c>
      <c r="G41" s="612" t="str">
        <f t="shared" si="21"/>
        <v>Søndag</v>
      </c>
      <c r="H41" s="546" t="s">
        <v>13</v>
      </c>
      <c r="I41" s="546" t="s">
        <v>115</v>
      </c>
      <c r="J41" s="546" t="s">
        <v>115</v>
      </c>
      <c r="K41" s="546" t="s">
        <v>12</v>
      </c>
      <c r="L41" s="549" t="s">
        <v>12</v>
      </c>
      <c r="M41" s="550" t="s">
        <v>17</v>
      </c>
      <c r="N41">
        <f t="shared" si="4"/>
        <v>6</v>
      </c>
    </row>
    <row r="42" spans="1:14" x14ac:dyDescent="0.25">
      <c r="A42" s="543" t="str">
        <f t="shared" si="0"/>
        <v>JUIL</v>
      </c>
      <c r="B42" s="544">
        <v>45840</v>
      </c>
      <c r="C42" s="545">
        <f t="shared" si="19"/>
        <v>4</v>
      </c>
      <c r="D42" s="546" t="str">
        <f t="shared" si="20"/>
        <v>Onsdag</v>
      </c>
      <c r="E42" s="547">
        <v>45843</v>
      </c>
      <c r="F42" s="548">
        <f t="shared" si="12"/>
        <v>7</v>
      </c>
      <c r="G42" s="546" t="str">
        <f t="shared" si="21"/>
        <v>Lørdag</v>
      </c>
      <c r="H42" s="546" t="s">
        <v>13</v>
      </c>
      <c r="I42" s="546" t="s">
        <v>116</v>
      </c>
      <c r="J42" s="546" t="s">
        <v>116</v>
      </c>
      <c r="K42" s="546" t="s">
        <v>12</v>
      </c>
      <c r="L42" s="549" t="s">
        <v>12</v>
      </c>
      <c r="M42" s="550" t="s">
        <v>17</v>
      </c>
      <c r="N42">
        <f t="shared" si="4"/>
        <v>7</v>
      </c>
    </row>
    <row r="43" spans="1:14" x14ac:dyDescent="0.25">
      <c r="A43" s="484" t="str">
        <f t="shared" si="0"/>
        <v>AUGUST</v>
      </c>
      <c r="B43" s="194">
        <v>45870</v>
      </c>
      <c r="C43" s="195">
        <f t="shared" si="19"/>
        <v>6</v>
      </c>
      <c r="D43" s="477" t="str">
        <f t="shared" si="20"/>
        <v>Fredag</v>
      </c>
      <c r="E43" s="595">
        <v>45877</v>
      </c>
      <c r="F43" s="196">
        <f t="shared" si="12"/>
        <v>6</v>
      </c>
      <c r="G43" s="278" t="str">
        <f t="shared" si="21"/>
        <v>Fredag</v>
      </c>
      <c r="H43" s="179" t="s">
        <v>117</v>
      </c>
      <c r="I43" s="179" t="s">
        <v>118</v>
      </c>
      <c r="J43" s="179" t="s">
        <v>118</v>
      </c>
      <c r="K43" s="179" t="s">
        <v>12</v>
      </c>
      <c r="L43" s="180"/>
      <c r="M43" s="197" t="s">
        <v>119</v>
      </c>
      <c r="N43" s="467">
        <f t="shared" si="4"/>
        <v>8</v>
      </c>
    </row>
    <row r="44" spans="1:14" ht="31.2" x14ac:dyDescent="0.25">
      <c r="A44" s="493" t="str">
        <f t="shared" si="0"/>
        <v>AUGUST</v>
      </c>
      <c r="B44" s="515">
        <v>45881</v>
      </c>
      <c r="C44" s="495">
        <f t="shared" si="19"/>
        <v>3</v>
      </c>
      <c r="D44" s="516" t="str">
        <f t="shared" si="20"/>
        <v>Tirsdag</v>
      </c>
      <c r="E44" s="597">
        <f>B44</f>
        <v>45881</v>
      </c>
      <c r="F44" s="497">
        <f t="shared" si="12"/>
        <v>3</v>
      </c>
      <c r="G44" s="615" t="str">
        <f t="shared" si="21"/>
        <v>Tirsdag</v>
      </c>
      <c r="H44" s="496" t="s">
        <v>120</v>
      </c>
      <c r="I44" s="496" t="s">
        <v>121</v>
      </c>
      <c r="J44" s="496" t="s">
        <v>122</v>
      </c>
      <c r="K44" s="496" t="s">
        <v>39</v>
      </c>
      <c r="L44" s="511" t="s">
        <v>123</v>
      </c>
      <c r="M44" s="512" t="s">
        <v>124</v>
      </c>
      <c r="N44" s="510">
        <f t="shared" si="4"/>
        <v>8</v>
      </c>
    </row>
    <row r="45" spans="1:14" s="510" customFormat="1" x14ac:dyDescent="0.25">
      <c r="A45" s="493" t="str">
        <f t="shared" si="0"/>
        <v>AUGUST</v>
      </c>
      <c r="B45" s="494">
        <v>45883</v>
      </c>
      <c r="C45" s="495">
        <f t="shared" si="19"/>
        <v>5</v>
      </c>
      <c r="D45" s="496" t="str">
        <f t="shared" si="20"/>
        <v>Torsdag</v>
      </c>
      <c r="E45" s="494">
        <f>B45</f>
        <v>45883</v>
      </c>
      <c r="F45" s="497">
        <f t="shared" si="12"/>
        <v>5</v>
      </c>
      <c r="G45" s="498" t="str">
        <f t="shared" si="21"/>
        <v>Torsdag</v>
      </c>
      <c r="H45" s="496" t="s">
        <v>125</v>
      </c>
      <c r="I45" s="496" t="s">
        <v>126</v>
      </c>
      <c r="J45" s="496"/>
      <c r="K45" s="496"/>
      <c r="L45" s="512" t="s">
        <v>127</v>
      </c>
      <c r="M45" s="512" t="s">
        <v>128</v>
      </c>
      <c r="N45" s="491">
        <f t="shared" si="4"/>
        <v>8</v>
      </c>
    </row>
    <row r="46" spans="1:14" x14ac:dyDescent="0.25">
      <c r="A46" s="543" t="str">
        <f t="shared" si="0"/>
        <v>AUGUST</v>
      </c>
      <c r="B46" s="544">
        <v>45885</v>
      </c>
      <c r="C46" s="537">
        <f t="shared" si="19"/>
        <v>7</v>
      </c>
      <c r="D46" s="546" t="str">
        <f t="shared" si="20"/>
        <v>Lørdag</v>
      </c>
      <c r="E46" s="547">
        <v>45886</v>
      </c>
      <c r="F46" s="539">
        <f t="shared" si="12"/>
        <v>1</v>
      </c>
      <c r="G46" s="546" t="str">
        <f t="shared" si="21"/>
        <v>Søndag</v>
      </c>
      <c r="H46" s="546" t="s">
        <v>129</v>
      </c>
      <c r="I46" s="546" t="s">
        <v>25</v>
      </c>
      <c r="J46" s="546" t="s">
        <v>25</v>
      </c>
      <c r="K46" s="546" t="s">
        <v>12</v>
      </c>
      <c r="L46" s="549" t="s">
        <v>12</v>
      </c>
      <c r="M46" s="550" t="s">
        <v>17</v>
      </c>
      <c r="N46">
        <f t="shared" si="4"/>
        <v>8</v>
      </c>
    </row>
    <row r="47" spans="1:14" x14ac:dyDescent="0.25">
      <c r="A47" s="379" t="str">
        <f t="shared" si="0"/>
        <v>AUGUST</v>
      </c>
      <c r="B47" s="337">
        <v>45887</v>
      </c>
      <c r="C47" s="195">
        <f t="shared" si="19"/>
        <v>2</v>
      </c>
      <c r="D47" s="136" t="str">
        <f t="shared" si="20"/>
        <v>Mandag</v>
      </c>
      <c r="E47" s="337">
        <f>B47</f>
        <v>45887</v>
      </c>
      <c r="F47" s="196">
        <f t="shared" si="12"/>
        <v>2</v>
      </c>
      <c r="G47" s="338" t="str">
        <f t="shared" si="21"/>
        <v>Mandag</v>
      </c>
      <c r="H47" s="136" t="s">
        <v>130</v>
      </c>
      <c r="I47" s="136" t="s">
        <v>29</v>
      </c>
      <c r="J47" s="136" t="s">
        <v>30</v>
      </c>
      <c r="K47" s="136" t="s">
        <v>12</v>
      </c>
      <c r="L47" s="166" t="s">
        <v>131</v>
      </c>
      <c r="M47" s="166" t="s">
        <v>72</v>
      </c>
      <c r="N47" s="467">
        <f t="shared" si="4"/>
        <v>8</v>
      </c>
    </row>
    <row r="48" spans="1:14" s="492" customFormat="1" x14ac:dyDescent="0.3">
      <c r="A48" s="535" t="str">
        <f t="shared" si="0"/>
        <v>AUGUST</v>
      </c>
      <c r="B48" s="536">
        <v>45892</v>
      </c>
      <c r="C48" s="537">
        <f t="shared" si="19"/>
        <v>7</v>
      </c>
      <c r="D48" s="538" t="str">
        <f t="shared" si="20"/>
        <v>Lørdag</v>
      </c>
      <c r="E48" s="536">
        <f>B48</f>
        <v>45892</v>
      </c>
      <c r="F48" s="539">
        <f t="shared" si="12"/>
        <v>7</v>
      </c>
      <c r="G48" s="540" t="str">
        <f t="shared" si="21"/>
        <v>Lørdag</v>
      </c>
      <c r="H48" s="569" t="s">
        <v>132</v>
      </c>
      <c r="I48" s="569" t="s">
        <v>133</v>
      </c>
      <c r="J48" s="569" t="s">
        <v>133</v>
      </c>
      <c r="K48" s="569" t="s">
        <v>134</v>
      </c>
      <c r="L48" s="570"/>
      <c r="M48" s="574"/>
      <c r="N48">
        <f t="shared" si="4"/>
        <v>8</v>
      </c>
    </row>
    <row r="49" spans="1:14" x14ac:dyDescent="0.3">
      <c r="A49" s="379" t="str">
        <f t="shared" si="0"/>
        <v>AUGUST</v>
      </c>
      <c r="B49" s="137">
        <v>45894</v>
      </c>
      <c r="C49" s="119">
        <f t="shared" si="19"/>
        <v>2</v>
      </c>
      <c r="D49" s="339" t="str">
        <f t="shared" si="20"/>
        <v>Mandag</v>
      </c>
      <c r="E49" s="394">
        <f>B49</f>
        <v>45894</v>
      </c>
      <c r="F49" s="120">
        <f t="shared" si="12"/>
        <v>2</v>
      </c>
      <c r="G49" s="406" t="str">
        <f t="shared" si="21"/>
        <v>Mandag</v>
      </c>
      <c r="H49" s="339" t="s">
        <v>135</v>
      </c>
      <c r="I49" s="339" t="s">
        <v>29</v>
      </c>
      <c r="J49" s="339" t="s">
        <v>30</v>
      </c>
      <c r="K49" s="339" t="s">
        <v>39</v>
      </c>
      <c r="L49" s="408" t="s">
        <v>136</v>
      </c>
      <c r="M49" s="348" t="s">
        <v>40</v>
      </c>
      <c r="N49" s="467">
        <f t="shared" si="4"/>
        <v>8</v>
      </c>
    </row>
    <row r="50" spans="1:14" x14ac:dyDescent="0.3">
      <c r="A50" s="379" t="s">
        <v>137</v>
      </c>
      <c r="B50" s="137">
        <v>45897</v>
      </c>
      <c r="C50" s="119"/>
      <c r="D50" s="339" t="s">
        <v>97</v>
      </c>
      <c r="E50" s="394">
        <v>45897</v>
      </c>
      <c r="F50" s="120"/>
      <c r="G50" s="406" t="s">
        <v>97</v>
      </c>
      <c r="H50" s="339" t="s">
        <v>98</v>
      </c>
      <c r="I50" s="339" t="s">
        <v>29</v>
      </c>
      <c r="J50" s="339" t="s">
        <v>30</v>
      </c>
      <c r="K50" s="339" t="s">
        <v>138</v>
      </c>
      <c r="L50" s="408" t="s">
        <v>99</v>
      </c>
      <c r="M50" s="348" t="s">
        <v>54</v>
      </c>
      <c r="N50" s="467"/>
    </row>
    <row r="51" spans="1:14" x14ac:dyDescent="0.3">
      <c r="A51" s="379" t="s">
        <v>139</v>
      </c>
      <c r="B51" s="638">
        <v>45917</v>
      </c>
      <c r="C51" s="639">
        <f t="shared" ref="C51" si="22">WEEKDAY(B51)</f>
        <v>4</v>
      </c>
      <c r="D51" s="640" t="str">
        <f t="shared" ref="D51" si="23">LOOKUP(C51,matrise)</f>
        <v>Onsdag</v>
      </c>
      <c r="E51" s="638">
        <f>B51</f>
        <v>45917</v>
      </c>
      <c r="F51" s="641">
        <f t="shared" ref="F51" si="24">WEEKDAY(E51)</f>
        <v>4</v>
      </c>
      <c r="G51" s="642" t="str">
        <f t="shared" ref="G51" si="25">LOOKUP(F51,matrise)</f>
        <v>Onsdag</v>
      </c>
      <c r="H51" s="339"/>
      <c r="I51" s="339"/>
      <c r="J51" s="339"/>
      <c r="K51" s="339"/>
      <c r="L51" s="408"/>
      <c r="M51" s="348"/>
      <c r="N51" s="467"/>
    </row>
    <row r="52" spans="1:14" x14ac:dyDescent="0.25">
      <c r="A52" s="493" t="str">
        <f t="shared" si="0"/>
        <v>SEPTEMBER</v>
      </c>
      <c r="B52" s="494">
        <v>45905</v>
      </c>
      <c r="C52" s="495">
        <f t="shared" si="19"/>
        <v>6</v>
      </c>
      <c r="D52" s="496" t="str">
        <f t="shared" si="20"/>
        <v>Fredag</v>
      </c>
      <c r="E52" s="494">
        <f>B52</f>
        <v>45905</v>
      </c>
      <c r="F52" s="519">
        <f t="shared" si="12"/>
        <v>6</v>
      </c>
      <c r="G52" s="498" t="str">
        <f t="shared" si="21"/>
        <v>Fredag</v>
      </c>
      <c r="H52" s="496" t="s">
        <v>140</v>
      </c>
      <c r="I52" s="496"/>
      <c r="J52" s="496"/>
      <c r="K52" s="496" t="s">
        <v>39</v>
      </c>
      <c r="L52" s="512"/>
      <c r="M52" s="512" t="s">
        <v>32</v>
      </c>
      <c r="N52" s="491">
        <f t="shared" si="4"/>
        <v>9</v>
      </c>
    </row>
    <row r="53" spans="1:14" x14ac:dyDescent="0.3">
      <c r="A53" s="535" t="str">
        <f t="shared" si="0"/>
        <v>OKTOBER</v>
      </c>
      <c r="B53" s="572">
        <v>45940</v>
      </c>
      <c r="C53" s="537">
        <f t="shared" si="19"/>
        <v>6</v>
      </c>
      <c r="D53" s="569" t="str">
        <f t="shared" si="20"/>
        <v>Fredag</v>
      </c>
      <c r="E53" s="601">
        <v>45942</v>
      </c>
      <c r="F53" s="564">
        <f t="shared" si="12"/>
        <v>1</v>
      </c>
      <c r="G53" s="579" t="str">
        <f t="shared" si="21"/>
        <v>Søndag</v>
      </c>
      <c r="H53" s="569" t="s">
        <v>13</v>
      </c>
      <c r="I53" s="569" t="s">
        <v>141</v>
      </c>
      <c r="J53" s="569" t="s">
        <v>141</v>
      </c>
      <c r="K53" s="569" t="s">
        <v>15</v>
      </c>
      <c r="L53" s="580" t="s">
        <v>16</v>
      </c>
      <c r="M53" s="574" t="s">
        <v>17</v>
      </c>
      <c r="N53">
        <f t="shared" si="4"/>
        <v>10</v>
      </c>
    </row>
    <row r="54" spans="1:14" x14ac:dyDescent="0.3">
      <c r="A54" s="623" t="s">
        <v>139</v>
      </c>
      <c r="B54" s="634">
        <v>45913</v>
      </c>
      <c r="C54" s="635"/>
      <c r="D54" s="654" t="s">
        <v>107</v>
      </c>
      <c r="E54" s="655">
        <v>45913</v>
      </c>
      <c r="F54" s="636"/>
      <c r="G54" s="656" t="s">
        <v>107</v>
      </c>
      <c r="H54" s="631" t="s">
        <v>88</v>
      </c>
      <c r="I54" s="631" t="s">
        <v>29</v>
      </c>
      <c r="J54" s="631" t="s">
        <v>30</v>
      </c>
      <c r="K54" s="631"/>
      <c r="L54" s="632"/>
      <c r="M54" s="657" t="s">
        <v>142</v>
      </c>
    </row>
    <row r="55" spans="1:14" s="622" customFormat="1" x14ac:dyDescent="0.3">
      <c r="A55" s="623" t="s">
        <v>139</v>
      </c>
      <c r="B55" s="634">
        <v>45917</v>
      </c>
      <c r="C55" s="635"/>
      <c r="D55" s="654" t="s">
        <v>143</v>
      </c>
      <c r="E55" s="655">
        <v>45917</v>
      </c>
      <c r="F55" s="636"/>
      <c r="G55" s="656" t="s">
        <v>143</v>
      </c>
      <c r="H55" s="631" t="s">
        <v>144</v>
      </c>
      <c r="I55" s="631" t="s">
        <v>145</v>
      </c>
      <c r="J55" s="631" t="s">
        <v>30</v>
      </c>
      <c r="K55" s="631" t="s">
        <v>16</v>
      </c>
      <c r="L55" s="632" t="s">
        <v>146</v>
      </c>
      <c r="M55" s="657" t="s">
        <v>145</v>
      </c>
    </row>
    <row r="56" spans="1:14" s="622" customFormat="1" x14ac:dyDescent="0.3">
      <c r="A56" s="623" t="s">
        <v>139</v>
      </c>
      <c r="B56" s="634">
        <v>45918</v>
      </c>
      <c r="C56" s="635"/>
      <c r="D56" s="654" t="s">
        <v>97</v>
      </c>
      <c r="E56" s="655">
        <v>45921</v>
      </c>
      <c r="F56" s="636"/>
      <c r="G56" s="656" t="s">
        <v>147</v>
      </c>
      <c r="H56" s="631" t="s">
        <v>148</v>
      </c>
      <c r="I56" s="631" t="s">
        <v>149</v>
      </c>
      <c r="J56" s="631" t="s">
        <v>30</v>
      </c>
      <c r="K56" s="631" t="s">
        <v>150</v>
      </c>
      <c r="L56" s="632" t="s">
        <v>151</v>
      </c>
      <c r="M56" s="657"/>
    </row>
    <row r="57" spans="1:14" ht="31.2" x14ac:dyDescent="0.3">
      <c r="A57" s="379" t="str">
        <f t="shared" si="0"/>
        <v>OKTOBER</v>
      </c>
      <c r="B57" s="133">
        <v>45946</v>
      </c>
      <c r="C57" s="119">
        <f t="shared" si="19"/>
        <v>5</v>
      </c>
      <c r="D57" s="387" t="str">
        <f t="shared" si="20"/>
        <v>Torsdag</v>
      </c>
      <c r="E57" s="319">
        <v>45949</v>
      </c>
      <c r="F57" s="239">
        <f t="shared" si="12"/>
        <v>1</v>
      </c>
      <c r="G57" s="282" t="str">
        <f t="shared" si="21"/>
        <v>Søndag</v>
      </c>
      <c r="H57" s="136" t="s">
        <v>23</v>
      </c>
      <c r="I57" s="136" t="s">
        <v>29</v>
      </c>
      <c r="J57" s="136" t="s">
        <v>30</v>
      </c>
      <c r="K57" s="136" t="s">
        <v>15</v>
      </c>
      <c r="L57" s="166" t="s">
        <v>152</v>
      </c>
      <c r="M57" s="171" t="s">
        <v>54</v>
      </c>
      <c r="N57" s="467">
        <f t="shared" si="4"/>
        <v>10</v>
      </c>
    </row>
    <row r="58" spans="1:14" x14ac:dyDescent="0.25">
      <c r="A58" s="535" t="str">
        <f t="shared" si="0"/>
        <v>OKTOBER</v>
      </c>
      <c r="B58" s="536">
        <v>45957</v>
      </c>
      <c r="C58" s="537">
        <f t="shared" si="19"/>
        <v>2</v>
      </c>
      <c r="D58" s="538" t="str">
        <f t="shared" si="20"/>
        <v>Mandag</v>
      </c>
      <c r="E58" s="581">
        <v>45959</v>
      </c>
      <c r="F58" s="602">
        <f t="shared" si="12"/>
        <v>4</v>
      </c>
      <c r="G58" s="538" t="str">
        <f t="shared" si="21"/>
        <v>Onsdag</v>
      </c>
      <c r="H58" s="569" t="s">
        <v>23</v>
      </c>
      <c r="I58" s="569" t="s">
        <v>27</v>
      </c>
      <c r="J58" s="569" t="s">
        <v>27</v>
      </c>
      <c r="K58" s="569" t="s">
        <v>15</v>
      </c>
      <c r="L58" s="580" t="s">
        <v>16</v>
      </c>
      <c r="M58" s="570" t="s">
        <v>17</v>
      </c>
      <c r="N58">
        <f t="shared" si="4"/>
        <v>10</v>
      </c>
    </row>
    <row r="59" spans="1:14" s="622" customFormat="1" x14ac:dyDescent="0.25">
      <c r="A59" s="623" t="s">
        <v>153</v>
      </c>
      <c r="B59" s="634">
        <v>45965</v>
      </c>
      <c r="C59" s="635">
        <f t="shared" si="19"/>
        <v>3</v>
      </c>
      <c r="D59" s="628" t="str">
        <f t="shared" si="20"/>
        <v>Tirsdag</v>
      </c>
      <c r="E59" s="626">
        <v>45968</v>
      </c>
      <c r="F59" s="636">
        <f t="shared" si="12"/>
        <v>6</v>
      </c>
      <c r="G59" s="628" t="str">
        <f t="shared" si="21"/>
        <v>Fredag</v>
      </c>
      <c r="H59" s="631" t="s">
        <v>154</v>
      </c>
      <c r="I59" s="631" t="s">
        <v>155</v>
      </c>
      <c r="J59" s="631" t="s">
        <v>30</v>
      </c>
      <c r="K59" s="631">
        <v>15</v>
      </c>
      <c r="L59" s="632">
        <v>15</v>
      </c>
      <c r="M59" s="633" t="s">
        <v>17</v>
      </c>
    </row>
    <row r="60" spans="1:14" x14ac:dyDescent="0.3">
      <c r="A60" s="543" t="str">
        <f t="shared" ref="A60:A65" si="26">LOOKUP(N60,matrise3)</f>
        <v>NOVEMBER</v>
      </c>
      <c r="B60" s="557">
        <v>45973</v>
      </c>
      <c r="C60" s="537">
        <f t="shared" si="19"/>
        <v>4</v>
      </c>
      <c r="D60" s="592" t="str">
        <f t="shared" si="20"/>
        <v>Onsdag</v>
      </c>
      <c r="E60" s="559">
        <v>45977</v>
      </c>
      <c r="F60" s="602">
        <f t="shared" si="12"/>
        <v>1</v>
      </c>
      <c r="G60" s="582" t="str">
        <f t="shared" si="21"/>
        <v>Søndag</v>
      </c>
      <c r="H60" s="546" t="s">
        <v>66</v>
      </c>
      <c r="I60" s="546" t="s">
        <v>156</v>
      </c>
      <c r="J60" s="546" t="s">
        <v>156</v>
      </c>
      <c r="K60" s="546" t="s">
        <v>15</v>
      </c>
      <c r="L60" s="549" t="s">
        <v>16</v>
      </c>
      <c r="M60" s="556" t="s">
        <v>17</v>
      </c>
      <c r="N60">
        <f t="shared" ref="N60:N65" si="27">MONTH(B60)</f>
        <v>11</v>
      </c>
    </row>
    <row r="61" spans="1:14" s="652" customFormat="1" x14ac:dyDescent="0.25">
      <c r="A61" s="643" t="str">
        <f t="shared" si="26"/>
        <v>NOVEMBER</v>
      </c>
      <c r="B61" s="644">
        <v>45973</v>
      </c>
      <c r="C61" s="645">
        <f t="shared" si="19"/>
        <v>4</v>
      </c>
      <c r="D61" s="646" t="str">
        <f t="shared" si="20"/>
        <v>Onsdag</v>
      </c>
      <c r="E61" s="647">
        <f>B61</f>
        <v>45973</v>
      </c>
      <c r="F61" s="648">
        <f t="shared" si="12"/>
        <v>4</v>
      </c>
      <c r="G61" s="646" t="str">
        <f t="shared" si="21"/>
        <v>Onsdag</v>
      </c>
      <c r="H61" s="646" t="s">
        <v>157</v>
      </c>
      <c r="I61" s="646" t="s">
        <v>29</v>
      </c>
      <c r="J61" s="646" t="s">
        <v>30</v>
      </c>
      <c r="K61" s="646" t="s">
        <v>39</v>
      </c>
      <c r="L61" s="649" t="s">
        <v>42</v>
      </c>
      <c r="M61" s="650" t="s">
        <v>32</v>
      </c>
      <c r="N61" s="651">
        <f t="shared" si="27"/>
        <v>11</v>
      </c>
    </row>
    <row r="62" spans="1:14" ht="31.2" x14ac:dyDescent="0.25">
      <c r="A62" s="493" t="str">
        <f t="shared" si="26"/>
        <v>DESEMBER</v>
      </c>
      <c r="B62" s="515">
        <v>45992</v>
      </c>
      <c r="C62" s="495">
        <f t="shared" si="19"/>
        <v>2</v>
      </c>
      <c r="D62" s="516" t="str">
        <f t="shared" si="20"/>
        <v>Mandag</v>
      </c>
      <c r="E62" s="517">
        <f>B62</f>
        <v>45992</v>
      </c>
      <c r="F62" s="497">
        <f t="shared" si="12"/>
        <v>2</v>
      </c>
      <c r="G62" s="518" t="str">
        <f t="shared" si="21"/>
        <v>Mandag</v>
      </c>
      <c r="H62" s="499" t="s">
        <v>158</v>
      </c>
      <c r="I62" s="499" t="s">
        <v>29</v>
      </c>
      <c r="J62" s="499" t="s">
        <v>30</v>
      </c>
      <c r="K62" s="499" t="s">
        <v>15</v>
      </c>
      <c r="L62" s="500"/>
      <c r="M62" s="500" t="s">
        <v>32</v>
      </c>
      <c r="N62" s="491">
        <f t="shared" si="27"/>
        <v>12</v>
      </c>
    </row>
    <row r="63" spans="1:14" x14ac:dyDescent="0.25">
      <c r="A63" s="481" t="str">
        <f t="shared" si="26"/>
        <v>DESEMBER</v>
      </c>
      <c r="B63" s="479">
        <v>45995</v>
      </c>
      <c r="C63" s="195">
        <f t="shared" si="19"/>
        <v>5</v>
      </c>
      <c r="D63" s="204" t="str">
        <f t="shared" si="20"/>
        <v>Torsdag</v>
      </c>
      <c r="E63" s="478">
        <v>45997</v>
      </c>
      <c r="F63" s="239">
        <f t="shared" si="12"/>
        <v>7</v>
      </c>
      <c r="G63" s="204" t="str">
        <f t="shared" si="21"/>
        <v>Lørdag</v>
      </c>
      <c r="H63" s="204" t="s">
        <v>129</v>
      </c>
      <c r="I63" s="204" t="s">
        <v>159</v>
      </c>
      <c r="J63" s="204" t="s">
        <v>160</v>
      </c>
      <c r="K63" s="204" t="s">
        <v>15</v>
      </c>
      <c r="L63" s="213" t="s">
        <v>16</v>
      </c>
      <c r="M63" s="205" t="s">
        <v>161</v>
      </c>
      <c r="N63" s="467">
        <f t="shared" si="27"/>
        <v>12</v>
      </c>
    </row>
    <row r="64" spans="1:14" x14ac:dyDescent="0.25">
      <c r="A64" s="379" t="str">
        <f t="shared" si="26"/>
        <v>DESEMBER</v>
      </c>
      <c r="B64" s="337">
        <v>46002</v>
      </c>
      <c r="C64" s="119">
        <f t="shared" si="19"/>
        <v>5</v>
      </c>
      <c r="D64" s="136" t="str">
        <f t="shared" si="20"/>
        <v>Torsdag</v>
      </c>
      <c r="E64" s="318">
        <f>B64</f>
        <v>46002</v>
      </c>
      <c r="F64" s="239">
        <f t="shared" si="12"/>
        <v>5</v>
      </c>
      <c r="G64" s="136" t="str">
        <f t="shared" si="21"/>
        <v>Torsdag</v>
      </c>
      <c r="H64" s="136" t="s">
        <v>162</v>
      </c>
      <c r="I64" s="136" t="s">
        <v>29</v>
      </c>
      <c r="J64" s="136" t="s">
        <v>30</v>
      </c>
      <c r="K64" s="136" t="s">
        <v>15</v>
      </c>
      <c r="L64" s="165" t="s">
        <v>163</v>
      </c>
      <c r="M64" s="166" t="s">
        <v>32</v>
      </c>
      <c r="N64" s="467">
        <f t="shared" si="27"/>
        <v>12</v>
      </c>
    </row>
    <row r="65" spans="1:14" x14ac:dyDescent="0.25">
      <c r="A65" s="379" t="str">
        <f t="shared" si="26"/>
        <v>DESEMBER</v>
      </c>
      <c r="B65" s="337">
        <v>46019</v>
      </c>
      <c r="C65" s="119">
        <f t="shared" si="19"/>
        <v>1</v>
      </c>
      <c r="D65" s="136" t="str">
        <f t="shared" si="20"/>
        <v>Søndag</v>
      </c>
      <c r="E65" s="318">
        <f>B65</f>
        <v>46019</v>
      </c>
      <c r="F65" s="239">
        <f t="shared" si="12"/>
        <v>1</v>
      </c>
      <c r="G65" s="136" t="str">
        <f t="shared" si="21"/>
        <v>Søndag</v>
      </c>
      <c r="H65" s="136" t="s">
        <v>164</v>
      </c>
      <c r="I65" s="136" t="s">
        <v>29</v>
      </c>
      <c r="J65" s="136" t="s">
        <v>30</v>
      </c>
      <c r="K65" s="136" t="s">
        <v>15</v>
      </c>
      <c r="L65" s="165" t="s">
        <v>165</v>
      </c>
      <c r="M65" s="166" t="s">
        <v>32</v>
      </c>
      <c r="N65" s="467">
        <f t="shared" si="27"/>
        <v>12</v>
      </c>
    </row>
    <row r="66" spans="1:14" x14ac:dyDescent="0.25">
      <c r="B66" s="410"/>
    </row>
    <row r="75" spans="1:14" x14ac:dyDescent="0.25">
      <c r="I75" s="64">
        <v>1</v>
      </c>
      <c r="J75" s="64" t="s">
        <v>166</v>
      </c>
    </row>
    <row r="76" spans="1:14" x14ac:dyDescent="0.25">
      <c r="I76" s="64">
        <v>2</v>
      </c>
      <c r="J76" s="64" t="s">
        <v>167</v>
      </c>
    </row>
    <row r="77" spans="1:14" x14ac:dyDescent="0.25">
      <c r="I77" s="64">
        <v>3</v>
      </c>
      <c r="J77" s="64" t="s">
        <v>168</v>
      </c>
    </row>
    <row r="78" spans="1:14" x14ac:dyDescent="0.25">
      <c r="I78" s="64">
        <v>4</v>
      </c>
      <c r="J78" s="64" t="s">
        <v>169</v>
      </c>
    </row>
    <row r="79" spans="1:14" x14ac:dyDescent="0.25">
      <c r="I79" s="64">
        <v>5</v>
      </c>
      <c r="J79" s="64" t="s">
        <v>170</v>
      </c>
    </row>
    <row r="80" spans="1:14" x14ac:dyDescent="0.25">
      <c r="I80" s="64">
        <v>6</v>
      </c>
      <c r="J80" s="64" t="s">
        <v>171</v>
      </c>
    </row>
    <row r="81" spans="1:10" x14ac:dyDescent="0.25">
      <c r="A81" s="64">
        <v>1</v>
      </c>
      <c r="B81" s="356" t="s">
        <v>147</v>
      </c>
      <c r="H81" s="64">
        <v>1</v>
      </c>
      <c r="I81" s="64">
        <v>7</v>
      </c>
      <c r="J81" s="64" t="s">
        <v>172</v>
      </c>
    </row>
    <row r="82" spans="1:10" x14ac:dyDescent="0.25">
      <c r="A82" s="64">
        <v>2</v>
      </c>
      <c r="B82" s="356" t="s">
        <v>173</v>
      </c>
      <c r="H82" s="64">
        <v>2</v>
      </c>
      <c r="I82" s="64">
        <v>8</v>
      </c>
      <c r="J82" s="64" t="s">
        <v>137</v>
      </c>
    </row>
    <row r="83" spans="1:10" x14ac:dyDescent="0.25">
      <c r="A83" s="64">
        <v>3</v>
      </c>
      <c r="B83" s="356" t="s">
        <v>84</v>
      </c>
      <c r="H83" s="64">
        <v>3</v>
      </c>
      <c r="I83" s="64">
        <v>9</v>
      </c>
      <c r="J83" s="64" t="s">
        <v>174</v>
      </c>
    </row>
    <row r="84" spans="1:10" x14ac:dyDescent="0.25">
      <c r="A84" s="64">
        <v>4</v>
      </c>
      <c r="B84" s="356" t="s">
        <v>143</v>
      </c>
      <c r="H84" s="64">
        <v>4</v>
      </c>
      <c r="I84" s="64">
        <v>10</v>
      </c>
      <c r="J84" s="64" t="s">
        <v>175</v>
      </c>
    </row>
    <row r="85" spans="1:10" x14ac:dyDescent="0.25">
      <c r="A85" s="64">
        <v>5</v>
      </c>
      <c r="B85" s="356" t="s">
        <v>97</v>
      </c>
      <c r="H85" s="64">
        <v>5</v>
      </c>
      <c r="I85" s="64">
        <v>11</v>
      </c>
      <c r="J85" s="64" t="s">
        <v>153</v>
      </c>
    </row>
    <row r="86" spans="1:10" x14ac:dyDescent="0.25">
      <c r="A86" s="64">
        <v>6</v>
      </c>
      <c r="B86" s="356" t="s">
        <v>176</v>
      </c>
      <c r="H86" s="64">
        <v>6</v>
      </c>
      <c r="I86" s="64">
        <v>12</v>
      </c>
      <c r="J86" s="64" t="s">
        <v>177</v>
      </c>
    </row>
    <row r="87" spans="1:10" x14ac:dyDescent="0.25">
      <c r="A87" s="64">
        <v>7</v>
      </c>
      <c r="B87" s="356" t="s">
        <v>107</v>
      </c>
      <c r="H87" s="64">
        <v>7</v>
      </c>
      <c r="I87" s="64" t="s">
        <v>172</v>
      </c>
    </row>
    <row r="88" spans="1:10" x14ac:dyDescent="0.25">
      <c r="H88" s="64">
        <v>8</v>
      </c>
      <c r="I88" s="64" t="s">
        <v>137</v>
      </c>
    </row>
    <row r="89" spans="1:10" x14ac:dyDescent="0.25">
      <c r="H89" s="64">
        <v>9</v>
      </c>
      <c r="I89" s="64" t="s">
        <v>174</v>
      </c>
    </row>
    <row r="90" spans="1:10" x14ac:dyDescent="0.25">
      <c r="H90" s="64">
        <v>10</v>
      </c>
      <c r="I90" s="64" t="s">
        <v>175</v>
      </c>
    </row>
    <row r="91" spans="1:10" x14ac:dyDescent="0.25">
      <c r="H91" s="64">
        <v>11</v>
      </c>
      <c r="I91" s="64" t="s">
        <v>153</v>
      </c>
    </row>
    <row r="92" spans="1:10" x14ac:dyDescent="0.25">
      <c r="H92" s="64">
        <v>12</v>
      </c>
      <c r="I92" s="64" t="s">
        <v>177</v>
      </c>
    </row>
  </sheetData>
  <autoFilter ref="A1:N65" xr:uid="{4BEAD7CB-F748-4C5A-81F5-527A75FB6A9D}">
    <sortState xmlns:xlrd2="http://schemas.microsoft.com/office/spreadsheetml/2017/richdata2" ref="A2:N65">
      <sortCondition ref="B1:B65"/>
    </sortState>
  </autoFilter>
  <conditionalFormatting sqref="C28 C30:C31">
    <cfRule type="containsErrors" dxfId="49" priority="10">
      <formula>ISERROR(C28)</formula>
    </cfRule>
  </conditionalFormatting>
  <conditionalFormatting sqref="D1:D5 D8:D13 D15:D27 D29 D67:D1048576">
    <cfRule type="containsErrors" dxfId="48" priority="18">
      <formula>ISERROR(D1)</formula>
    </cfRule>
  </conditionalFormatting>
  <conditionalFormatting sqref="D32:D65">
    <cfRule type="containsErrors" dxfId="47" priority="2">
      <formula>ISERROR(D32)</formula>
    </cfRule>
  </conditionalFormatting>
  <conditionalFormatting sqref="E28 E30:E31">
    <cfRule type="containsErrors" dxfId="46" priority="9">
      <formula>ISERROR(E28)</formula>
    </cfRule>
  </conditionalFormatting>
  <conditionalFormatting sqref="G1:G5 G8:G13 G15:G27 G29 G67:G1048576">
    <cfRule type="containsErrors" dxfId="45" priority="17">
      <formula>ISERROR(G1)</formula>
    </cfRule>
  </conditionalFormatting>
  <conditionalFormatting sqref="G32:G65">
    <cfRule type="containsErrors" dxfId="44" priority="1">
      <formula>ISERROR(G32)</formula>
    </cfRule>
  </conditionalFormatting>
  <pageMargins left="0.7" right="0.7" top="0.75" bottom="0.75" header="0.3" footer="0.3"/>
  <pageSetup paperSize="9" fitToHeight="0" orientation="landscape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72F40-CCE2-4758-B339-B6AC91792321}">
  <dimension ref="A1:N74"/>
  <sheetViews>
    <sheetView topLeftCell="A12" workbookViewId="0">
      <selection activeCell="D30" sqref="A1:XFD1048576"/>
    </sheetView>
  </sheetViews>
  <sheetFormatPr baseColWidth="10" defaultColWidth="30.6640625" defaultRowHeight="15.6" x14ac:dyDescent="0.25"/>
  <cols>
    <col min="1" max="1" width="23" style="47" customWidth="1"/>
    <col min="2" max="2" width="19.77734375" style="72" bestFit="1" customWidth="1"/>
    <col min="3" max="3" width="5.77734375" style="49" hidden="1" customWidth="1"/>
    <col min="4" max="4" width="14.33203125" style="49" bestFit="1" customWidth="1"/>
    <col min="5" max="5" width="13.109375" style="72" bestFit="1" customWidth="1"/>
    <col min="6" max="6" width="6.44140625" style="50" hidden="1" customWidth="1"/>
    <col min="7" max="7" width="14" style="49" bestFit="1" customWidth="1"/>
    <col min="8" max="8" width="51.44140625" style="49" customWidth="1"/>
    <col min="9" max="10" width="29.44140625" style="49" bestFit="1" customWidth="1"/>
    <col min="11" max="11" width="29.44140625" style="49" customWidth="1"/>
    <col min="12" max="12" width="45" style="47" bestFit="1" customWidth="1"/>
    <col min="13" max="13" width="30.109375" style="47" customWidth="1"/>
    <col min="14" max="16384" width="30.6640625" style="47"/>
  </cols>
  <sheetData>
    <row r="1" spans="1:14" s="52" customFormat="1" x14ac:dyDescent="0.25">
      <c r="A1" s="53" t="s">
        <v>0</v>
      </c>
      <c r="B1" s="70" t="s">
        <v>1</v>
      </c>
      <c r="C1" s="65"/>
      <c r="D1" s="65"/>
      <c r="E1" s="70" t="s">
        <v>2</v>
      </c>
      <c r="F1" s="67" t="s">
        <v>3</v>
      </c>
      <c r="G1" s="260"/>
      <c r="H1" s="54" t="s">
        <v>4</v>
      </c>
      <c r="I1" s="54" t="s">
        <v>5</v>
      </c>
      <c r="J1" s="54" t="s">
        <v>6</v>
      </c>
      <c r="K1" s="54" t="s">
        <v>7</v>
      </c>
      <c r="L1" s="53" t="s">
        <v>8</v>
      </c>
      <c r="M1" s="55" t="s">
        <v>9</v>
      </c>
      <c r="N1" s="63" t="s">
        <v>199</v>
      </c>
    </row>
    <row r="2" spans="1:14" s="51" customFormat="1" x14ac:dyDescent="0.25">
      <c r="A2" s="105" t="s">
        <v>166</v>
      </c>
      <c r="B2" s="106">
        <v>44570</v>
      </c>
      <c r="C2" s="111">
        <f t="shared" ref="C2:C34" si="0">WEEKDAY(B2)</f>
        <v>1</v>
      </c>
      <c r="D2" s="286" t="str">
        <f t="shared" ref="D2:D34" si="1">LOOKUP(C2,matrise)</f>
        <v>Søndag</v>
      </c>
      <c r="E2" s="106">
        <f>B2</f>
        <v>44570</v>
      </c>
      <c r="F2" s="112">
        <f>WEEKDAY(B2)</f>
        <v>1</v>
      </c>
      <c r="G2" s="261" t="str">
        <f t="shared" ref="G2:G34" si="2">LOOKUP(F2,matrise)</f>
        <v>Søndag</v>
      </c>
      <c r="H2" s="58" t="s">
        <v>18</v>
      </c>
      <c r="I2" s="58" t="s">
        <v>19</v>
      </c>
      <c r="J2" s="58" t="s">
        <v>19</v>
      </c>
      <c r="K2" s="58" t="s">
        <v>20</v>
      </c>
      <c r="L2" s="59" t="s">
        <v>207</v>
      </c>
      <c r="M2" s="59" t="s">
        <v>22</v>
      </c>
      <c r="N2" s="61"/>
    </row>
    <row r="3" spans="1:14" s="51" customFormat="1" x14ac:dyDescent="0.3">
      <c r="A3" s="100" t="s">
        <v>166</v>
      </c>
      <c r="B3" s="88">
        <v>44573</v>
      </c>
      <c r="C3" s="113">
        <f t="shared" si="0"/>
        <v>4</v>
      </c>
      <c r="D3" s="287" t="str">
        <f t="shared" si="1"/>
        <v>Onsdag</v>
      </c>
      <c r="E3" s="91">
        <v>44575</v>
      </c>
      <c r="F3" s="214">
        <f>WEEKDAY(E3)</f>
        <v>6</v>
      </c>
      <c r="G3" s="262" t="str">
        <f t="shared" si="2"/>
        <v>Fredag</v>
      </c>
      <c r="H3" s="80" t="s">
        <v>23</v>
      </c>
      <c r="I3" s="80" t="s">
        <v>24</v>
      </c>
      <c r="J3" s="80" t="s">
        <v>25</v>
      </c>
      <c r="K3" s="80" t="s">
        <v>15</v>
      </c>
      <c r="L3" s="81" t="s">
        <v>16</v>
      </c>
      <c r="M3" s="82"/>
      <c r="N3" s="83"/>
    </row>
    <row r="4" spans="1:14" s="51" customFormat="1" x14ac:dyDescent="0.3">
      <c r="A4" s="102" t="s">
        <v>166</v>
      </c>
      <c r="B4" s="108">
        <v>44576</v>
      </c>
      <c r="C4" s="111">
        <f t="shared" si="0"/>
        <v>7</v>
      </c>
      <c r="D4" s="286" t="str">
        <f t="shared" si="1"/>
        <v>Lørdag</v>
      </c>
      <c r="E4" s="108">
        <f>B4</f>
        <v>44576</v>
      </c>
      <c r="F4" s="112">
        <f>WEEKDAY(E4)</f>
        <v>7</v>
      </c>
      <c r="G4" s="261" t="str">
        <f t="shared" si="2"/>
        <v>Lørdag</v>
      </c>
      <c r="H4" s="58" t="s">
        <v>18</v>
      </c>
      <c r="I4" s="58" t="s">
        <v>34</v>
      </c>
      <c r="J4" s="58" t="s">
        <v>34</v>
      </c>
      <c r="K4" s="58" t="s">
        <v>20</v>
      </c>
      <c r="L4" s="59" t="s">
        <v>35</v>
      </c>
      <c r="M4" s="60"/>
      <c r="N4" s="61"/>
    </row>
    <row r="5" spans="1:14" s="192" customFormat="1" x14ac:dyDescent="0.3">
      <c r="A5" s="183" t="s">
        <v>166</v>
      </c>
      <c r="B5" s="230">
        <v>44585</v>
      </c>
      <c r="C5" s="208">
        <f t="shared" si="0"/>
        <v>2</v>
      </c>
      <c r="D5" s="263" t="str">
        <f t="shared" si="1"/>
        <v>Mandag</v>
      </c>
      <c r="E5" s="235">
        <v>44588</v>
      </c>
      <c r="F5" s="237">
        <f>WEEKDAY(E5)</f>
        <v>5</v>
      </c>
      <c r="G5" s="263" t="str">
        <f t="shared" si="2"/>
        <v>Torsdag</v>
      </c>
      <c r="H5" s="188" t="s">
        <v>23</v>
      </c>
      <c r="I5" s="188" t="s">
        <v>29</v>
      </c>
      <c r="J5" s="188" t="s">
        <v>30</v>
      </c>
      <c r="K5" s="188" t="s">
        <v>15</v>
      </c>
      <c r="L5" s="189" t="s">
        <v>31</v>
      </c>
      <c r="M5" s="222" t="s">
        <v>32</v>
      </c>
      <c r="N5" s="191" t="s">
        <v>376</v>
      </c>
    </row>
    <row r="6" spans="1:14" s="51" customFormat="1" x14ac:dyDescent="0.3">
      <c r="A6" s="100" t="s">
        <v>166</v>
      </c>
      <c r="B6" s="173">
        <f>B5</f>
        <v>44585</v>
      </c>
      <c r="C6" s="231">
        <f t="shared" si="0"/>
        <v>2</v>
      </c>
      <c r="D6" s="279" t="str">
        <f t="shared" si="1"/>
        <v>Mandag</v>
      </c>
      <c r="E6" s="174">
        <f>E5</f>
        <v>44588</v>
      </c>
      <c r="F6" s="238">
        <f>WEEKDAY(E6)</f>
        <v>5</v>
      </c>
      <c r="G6" s="264" t="str">
        <f t="shared" si="2"/>
        <v>Torsdag</v>
      </c>
      <c r="H6" s="80" t="s">
        <v>23</v>
      </c>
      <c r="I6" s="80" t="s">
        <v>68</v>
      </c>
      <c r="J6" s="80" t="s">
        <v>68</v>
      </c>
      <c r="K6" s="80" t="s">
        <v>15</v>
      </c>
      <c r="L6" s="81" t="s">
        <v>31</v>
      </c>
      <c r="M6" s="82"/>
      <c r="N6" s="83"/>
    </row>
    <row r="7" spans="1:14" s="51" customFormat="1" x14ac:dyDescent="0.3">
      <c r="A7" s="102" t="s">
        <v>166</v>
      </c>
      <c r="B7" s="108">
        <v>44588</v>
      </c>
      <c r="C7" s="115">
        <f t="shared" si="0"/>
        <v>5</v>
      </c>
      <c r="D7" s="288" t="str">
        <f t="shared" si="1"/>
        <v>Torsdag</v>
      </c>
      <c r="E7" s="108">
        <v>44589</v>
      </c>
      <c r="F7" s="218">
        <f>WEEKDAY(E7)</f>
        <v>6</v>
      </c>
      <c r="G7" s="265" t="str">
        <f t="shared" si="2"/>
        <v>Fredag</v>
      </c>
      <c r="H7" s="58" t="s">
        <v>26</v>
      </c>
      <c r="I7" s="58" t="s">
        <v>27</v>
      </c>
      <c r="J7" s="58" t="s">
        <v>27</v>
      </c>
      <c r="K7" s="58" t="s">
        <v>15</v>
      </c>
      <c r="L7" s="59" t="s">
        <v>28</v>
      </c>
      <c r="M7" s="60"/>
      <c r="N7" s="61"/>
    </row>
    <row r="8" spans="1:14" s="51" customFormat="1" x14ac:dyDescent="0.3">
      <c r="A8" s="228" t="s">
        <v>166</v>
      </c>
      <c r="B8" s="88">
        <v>44590</v>
      </c>
      <c r="C8" s="117">
        <f t="shared" si="0"/>
        <v>7</v>
      </c>
      <c r="D8" s="96" t="str">
        <f t="shared" si="1"/>
        <v>Lørdag</v>
      </c>
      <c r="E8" s="91">
        <f>B8</f>
        <v>44590</v>
      </c>
      <c r="F8" s="118">
        <f>WEEKDAY(B8)</f>
        <v>7</v>
      </c>
      <c r="G8" s="96" t="str">
        <f t="shared" si="2"/>
        <v>Lørdag</v>
      </c>
      <c r="H8" s="80" t="s">
        <v>43</v>
      </c>
      <c r="I8" s="80" t="s">
        <v>44</v>
      </c>
      <c r="J8" s="80" t="s">
        <v>44</v>
      </c>
      <c r="K8" s="80" t="s">
        <v>20</v>
      </c>
      <c r="L8" s="81" t="s">
        <v>45</v>
      </c>
      <c r="M8" s="82"/>
      <c r="N8" s="83"/>
    </row>
    <row r="9" spans="1:14" s="192" customFormat="1" x14ac:dyDescent="0.3">
      <c r="A9" s="183" t="s">
        <v>166</v>
      </c>
      <c r="B9" s="219">
        <v>44590</v>
      </c>
      <c r="C9" s="202">
        <f t="shared" si="0"/>
        <v>7</v>
      </c>
      <c r="D9" s="289" t="str">
        <f t="shared" si="1"/>
        <v>Lørdag</v>
      </c>
      <c r="E9" s="220">
        <f>B9</f>
        <v>44590</v>
      </c>
      <c r="F9" s="221">
        <f>WEEKDAY(E9)</f>
        <v>7</v>
      </c>
      <c r="G9" s="267" t="str">
        <f t="shared" si="2"/>
        <v>Lørdag</v>
      </c>
      <c r="H9" s="188" t="s">
        <v>41</v>
      </c>
      <c r="I9" s="188" t="s">
        <v>29</v>
      </c>
      <c r="J9" s="188" t="s">
        <v>30</v>
      </c>
      <c r="K9" s="188" t="s">
        <v>15</v>
      </c>
      <c r="L9" s="189" t="s">
        <v>42</v>
      </c>
      <c r="M9" s="222" t="s">
        <v>32</v>
      </c>
      <c r="N9" s="191" t="s">
        <v>375</v>
      </c>
    </row>
    <row r="10" spans="1:14" s="259" customFormat="1" x14ac:dyDescent="0.25">
      <c r="A10" s="250" t="s">
        <v>167</v>
      </c>
      <c r="B10" s="251">
        <v>44593</v>
      </c>
      <c r="C10" s="252">
        <f t="shared" si="0"/>
        <v>3</v>
      </c>
      <c r="D10" s="268" t="str">
        <f t="shared" si="1"/>
        <v>Tirsdag</v>
      </c>
      <c r="E10" s="253">
        <f>B10</f>
        <v>44593</v>
      </c>
      <c r="F10" s="254">
        <f>WEEKDAY(E10)</f>
        <v>3</v>
      </c>
      <c r="G10" s="268" t="str">
        <f t="shared" si="2"/>
        <v>Tirsdag</v>
      </c>
      <c r="H10" s="255" t="s">
        <v>201</v>
      </c>
      <c r="I10" s="255" t="s">
        <v>377</v>
      </c>
      <c r="J10" s="255" t="s">
        <v>202</v>
      </c>
      <c r="K10" s="255" t="s">
        <v>20</v>
      </c>
      <c r="L10" s="256" t="s">
        <v>21</v>
      </c>
      <c r="M10" s="257" t="s">
        <v>378</v>
      </c>
      <c r="N10" s="258" t="s">
        <v>379</v>
      </c>
    </row>
    <row r="11" spans="1:14" s="192" customFormat="1" x14ac:dyDescent="0.25">
      <c r="A11" s="183" t="s">
        <v>167</v>
      </c>
      <c r="B11" s="184">
        <v>44600</v>
      </c>
      <c r="C11" s="185">
        <f t="shared" si="0"/>
        <v>3</v>
      </c>
      <c r="D11" s="269" t="str">
        <f t="shared" si="1"/>
        <v>Tirsdag</v>
      </c>
      <c r="E11" s="186">
        <v>44635</v>
      </c>
      <c r="F11" s="187">
        <f>WEEKDAY(E11)</f>
        <v>3</v>
      </c>
      <c r="G11" s="269" t="str">
        <f t="shared" si="2"/>
        <v>Tirsdag</v>
      </c>
      <c r="H11" s="188" t="s">
        <v>38</v>
      </c>
      <c r="I11" s="188" t="s">
        <v>29</v>
      </c>
      <c r="J11" s="188" t="s">
        <v>30</v>
      </c>
      <c r="K11" s="188" t="s">
        <v>39</v>
      </c>
      <c r="L11" s="189"/>
      <c r="M11" s="190" t="s">
        <v>40</v>
      </c>
      <c r="N11" s="191" t="s">
        <v>376</v>
      </c>
    </row>
    <row r="12" spans="1:14" s="51" customFormat="1" x14ac:dyDescent="0.3">
      <c r="A12" s="95" t="s">
        <v>167</v>
      </c>
      <c r="B12" s="96">
        <v>44606</v>
      </c>
      <c r="C12" s="121">
        <f t="shared" si="0"/>
        <v>2</v>
      </c>
      <c r="D12" s="245" t="str">
        <f t="shared" si="1"/>
        <v>Mandag</v>
      </c>
      <c r="E12" s="98">
        <v>44608</v>
      </c>
      <c r="F12" s="217">
        <f>WEEKDAY(E12)</f>
        <v>4</v>
      </c>
      <c r="G12" s="270" t="str">
        <f t="shared" si="2"/>
        <v>Onsdag</v>
      </c>
      <c r="H12" s="80" t="s">
        <v>23</v>
      </c>
      <c r="I12" s="80" t="s">
        <v>179</v>
      </c>
      <c r="J12" s="80" t="s">
        <v>34</v>
      </c>
      <c r="K12" s="80" t="s">
        <v>15</v>
      </c>
      <c r="L12" s="94" t="s">
        <v>16</v>
      </c>
      <c r="M12" s="82"/>
      <c r="N12" s="83" t="s">
        <v>379</v>
      </c>
    </row>
    <row r="13" spans="1:14" s="192" customFormat="1" x14ac:dyDescent="0.25">
      <c r="A13" s="183" t="s">
        <v>168</v>
      </c>
      <c r="B13" s="184">
        <v>44623</v>
      </c>
      <c r="C13" s="200">
        <f t="shared" si="0"/>
        <v>5</v>
      </c>
      <c r="D13" s="269" t="str">
        <f t="shared" si="1"/>
        <v>Torsdag</v>
      </c>
      <c r="E13" s="186">
        <f t="shared" ref="E13:E26" si="3">B13</f>
        <v>44623</v>
      </c>
      <c r="F13" s="223">
        <f>WEEKDAY(E13)</f>
        <v>5</v>
      </c>
      <c r="G13" s="269" t="str">
        <f t="shared" si="2"/>
        <v>Torsdag</v>
      </c>
      <c r="H13" s="188" t="s">
        <v>52</v>
      </c>
      <c r="I13" s="188" t="s">
        <v>29</v>
      </c>
      <c r="J13" s="188" t="s">
        <v>30</v>
      </c>
      <c r="K13" s="188" t="s">
        <v>15</v>
      </c>
      <c r="L13" s="189" t="s">
        <v>42</v>
      </c>
      <c r="M13" s="190" t="s">
        <v>32</v>
      </c>
      <c r="N13" s="191" t="s">
        <v>375</v>
      </c>
    </row>
    <row r="14" spans="1:14" s="51" customFormat="1" x14ac:dyDescent="0.3">
      <c r="A14" s="100" t="s">
        <v>168</v>
      </c>
      <c r="B14" s="96">
        <v>44626</v>
      </c>
      <c r="C14" s="119">
        <f t="shared" si="0"/>
        <v>1</v>
      </c>
      <c r="D14" s="96" t="str">
        <f t="shared" si="1"/>
        <v>Søndag</v>
      </c>
      <c r="E14" s="98">
        <f t="shared" si="3"/>
        <v>44626</v>
      </c>
      <c r="F14" s="120">
        <f>WEEKDAY(B14)</f>
        <v>1</v>
      </c>
      <c r="G14" s="96" t="str">
        <f t="shared" si="2"/>
        <v>Søndag</v>
      </c>
      <c r="H14" s="80" t="s">
        <v>55</v>
      </c>
      <c r="I14" s="80" t="s">
        <v>407</v>
      </c>
      <c r="J14" s="80" t="s">
        <v>182</v>
      </c>
      <c r="K14" s="80" t="s">
        <v>20</v>
      </c>
      <c r="L14" s="81" t="s">
        <v>57</v>
      </c>
      <c r="M14" s="82"/>
      <c r="N14" s="83"/>
    </row>
    <row r="15" spans="1:14" s="182" customFormat="1" x14ac:dyDescent="0.3">
      <c r="A15" s="193" t="s">
        <v>168</v>
      </c>
      <c r="B15" s="194">
        <v>44630</v>
      </c>
      <c r="C15" s="200">
        <f t="shared" si="0"/>
        <v>5</v>
      </c>
      <c r="D15" s="278" t="str">
        <f t="shared" si="1"/>
        <v>Torsdag</v>
      </c>
      <c r="E15" s="201">
        <f t="shared" si="3"/>
        <v>44630</v>
      </c>
      <c r="F15" s="223">
        <f>WEEKDAY(E15)</f>
        <v>5</v>
      </c>
      <c r="G15" s="272" t="str">
        <f t="shared" si="2"/>
        <v>Torsdag</v>
      </c>
      <c r="H15" s="179" t="s">
        <v>70</v>
      </c>
      <c r="I15" s="179" t="s">
        <v>29</v>
      </c>
      <c r="J15" s="179" t="s">
        <v>30</v>
      </c>
      <c r="K15" s="179" t="s">
        <v>15</v>
      </c>
      <c r="L15" s="197" t="s">
        <v>71</v>
      </c>
      <c r="M15" s="181" t="s">
        <v>72</v>
      </c>
      <c r="N15" s="198" t="s">
        <v>375</v>
      </c>
    </row>
    <row r="16" spans="1:14" s="51" customFormat="1" x14ac:dyDescent="0.3">
      <c r="A16" s="100" t="s">
        <v>168</v>
      </c>
      <c r="B16" s="96">
        <v>44632</v>
      </c>
      <c r="C16" s="119">
        <f t="shared" si="0"/>
        <v>7</v>
      </c>
      <c r="D16" s="96" t="str">
        <f t="shared" si="1"/>
        <v>Lørdag</v>
      </c>
      <c r="E16" s="98">
        <f t="shared" si="3"/>
        <v>44632</v>
      </c>
      <c r="F16" s="120">
        <f>WEEKDAY(B16)</f>
        <v>7</v>
      </c>
      <c r="G16" s="96" t="str">
        <f t="shared" si="2"/>
        <v>Lørdag</v>
      </c>
      <c r="H16" s="80" t="s">
        <v>408</v>
      </c>
      <c r="I16" s="80" t="s">
        <v>33</v>
      </c>
      <c r="J16" s="80" t="s">
        <v>33</v>
      </c>
      <c r="K16" s="80" t="s">
        <v>20</v>
      </c>
      <c r="L16" s="81" t="s">
        <v>78</v>
      </c>
      <c r="M16" s="82"/>
      <c r="N16" s="83"/>
    </row>
    <row r="17" spans="1:14" s="86" customFormat="1" x14ac:dyDescent="0.3">
      <c r="A17" s="105" t="s">
        <v>168</v>
      </c>
      <c r="B17" s="106">
        <v>44633</v>
      </c>
      <c r="C17" s="111">
        <f t="shared" si="0"/>
        <v>1</v>
      </c>
      <c r="D17" s="286" t="str">
        <f t="shared" si="1"/>
        <v>Søndag</v>
      </c>
      <c r="E17" s="106">
        <f t="shared" si="3"/>
        <v>44633</v>
      </c>
      <c r="F17" s="112">
        <f t="shared" ref="F17:F51" si="4">WEEKDAY(E17)</f>
        <v>1</v>
      </c>
      <c r="G17" s="261" t="str">
        <f t="shared" si="2"/>
        <v>Søndag</v>
      </c>
      <c r="H17" s="58" t="s">
        <v>66</v>
      </c>
      <c r="I17" s="58" t="s">
        <v>213</v>
      </c>
      <c r="J17" s="58" t="s">
        <v>213</v>
      </c>
      <c r="K17" s="58" t="s">
        <v>20</v>
      </c>
      <c r="L17" s="59" t="s">
        <v>69</v>
      </c>
      <c r="M17" s="60"/>
      <c r="N17" s="61"/>
    </row>
    <row r="18" spans="1:14" s="86" customFormat="1" x14ac:dyDescent="0.3">
      <c r="A18" s="95" t="s">
        <v>168</v>
      </c>
      <c r="B18" s="88">
        <v>44637</v>
      </c>
      <c r="C18" s="113">
        <f t="shared" si="0"/>
        <v>5</v>
      </c>
      <c r="D18" s="287" t="str">
        <f t="shared" si="1"/>
        <v>Torsdag</v>
      </c>
      <c r="E18" s="91">
        <f t="shared" si="3"/>
        <v>44637</v>
      </c>
      <c r="F18" s="114">
        <f t="shared" si="4"/>
        <v>5</v>
      </c>
      <c r="G18" s="273" t="str">
        <f t="shared" si="2"/>
        <v>Torsdag</v>
      </c>
      <c r="H18" s="80" t="s">
        <v>73</v>
      </c>
      <c r="I18" s="80" t="s">
        <v>29</v>
      </c>
      <c r="J18" s="80" t="s">
        <v>30</v>
      </c>
      <c r="K18" s="80" t="s">
        <v>39</v>
      </c>
      <c r="L18" s="94" t="s">
        <v>71</v>
      </c>
      <c r="M18" s="82" t="s">
        <v>74</v>
      </c>
      <c r="N18" s="83" t="s">
        <v>384</v>
      </c>
    </row>
    <row r="19" spans="1:14" s="182" customFormat="1" x14ac:dyDescent="0.3">
      <c r="A19" s="175" t="s">
        <v>168</v>
      </c>
      <c r="B19" s="247">
        <v>44639</v>
      </c>
      <c r="C19" s="226">
        <f t="shared" si="0"/>
        <v>7</v>
      </c>
      <c r="D19" s="274" t="str">
        <f t="shared" si="1"/>
        <v>Lørdag</v>
      </c>
      <c r="E19" s="248">
        <f t="shared" si="3"/>
        <v>44639</v>
      </c>
      <c r="F19" s="249">
        <f t="shared" si="4"/>
        <v>7</v>
      </c>
      <c r="G19" s="274" t="str">
        <f t="shared" si="2"/>
        <v>Lørdag</v>
      </c>
      <c r="H19" s="178" t="s">
        <v>212</v>
      </c>
      <c r="I19" s="179" t="s">
        <v>29</v>
      </c>
      <c r="J19" s="179" t="s">
        <v>59</v>
      </c>
      <c r="K19" s="179" t="s">
        <v>20</v>
      </c>
      <c r="L19" s="180" t="s">
        <v>210</v>
      </c>
      <c r="M19" s="181" t="s">
        <v>40</v>
      </c>
      <c r="N19" s="198" t="s">
        <v>386</v>
      </c>
    </row>
    <row r="20" spans="1:14" s="169" customFormat="1" x14ac:dyDescent="0.25">
      <c r="A20" s="170" t="s">
        <v>168</v>
      </c>
      <c r="B20" s="157">
        <v>44639</v>
      </c>
      <c r="C20" s="117">
        <f t="shared" si="0"/>
        <v>7</v>
      </c>
      <c r="D20" s="275" t="str">
        <f t="shared" si="1"/>
        <v>Lørdag</v>
      </c>
      <c r="E20" s="159">
        <f t="shared" si="3"/>
        <v>44639</v>
      </c>
      <c r="F20" s="118">
        <f t="shared" si="4"/>
        <v>7</v>
      </c>
      <c r="G20" s="275" t="str">
        <f t="shared" si="2"/>
        <v>Lørdag</v>
      </c>
      <c r="H20" s="136" t="s">
        <v>409</v>
      </c>
      <c r="I20" s="136" t="s">
        <v>29</v>
      </c>
      <c r="J20" s="136" t="s">
        <v>30</v>
      </c>
      <c r="K20" s="136" t="s">
        <v>39</v>
      </c>
      <c r="L20" s="165" t="s">
        <v>380</v>
      </c>
      <c r="M20" s="166" t="s">
        <v>296</v>
      </c>
      <c r="N20" s="167" t="s">
        <v>376</v>
      </c>
    </row>
    <row r="21" spans="1:14" s="155" customFormat="1" x14ac:dyDescent="0.3">
      <c r="A21" s="145" t="s">
        <v>168</v>
      </c>
      <c r="B21" s="146">
        <v>44646</v>
      </c>
      <c r="C21" s="113">
        <f t="shared" si="0"/>
        <v>7</v>
      </c>
      <c r="D21" s="290" t="str">
        <f t="shared" si="1"/>
        <v>Lørdag</v>
      </c>
      <c r="E21" s="234">
        <f t="shared" si="3"/>
        <v>44646</v>
      </c>
      <c r="F21" s="114">
        <f t="shared" si="4"/>
        <v>7</v>
      </c>
      <c r="G21" s="276" t="str">
        <f t="shared" si="2"/>
        <v>Lørdag</v>
      </c>
      <c r="H21" s="150" t="s">
        <v>191</v>
      </c>
      <c r="I21" s="151" t="s">
        <v>29</v>
      </c>
      <c r="J21" s="151" t="s">
        <v>30</v>
      </c>
      <c r="K21" s="151" t="s">
        <v>39</v>
      </c>
      <c r="L21" s="152" t="s">
        <v>410</v>
      </c>
      <c r="M21" s="153" t="s">
        <v>299</v>
      </c>
      <c r="N21" s="246" t="s">
        <v>387</v>
      </c>
    </row>
    <row r="22" spans="1:14" s="155" customFormat="1" x14ac:dyDescent="0.3">
      <c r="A22" s="145"/>
      <c r="B22" s="146"/>
      <c r="C22" s="113"/>
      <c r="D22" s="290"/>
      <c r="E22" s="148"/>
      <c r="F22" s="114"/>
      <c r="G22" s="276"/>
      <c r="H22" s="150"/>
      <c r="I22" s="151"/>
      <c r="J22" s="151"/>
      <c r="K22" s="151"/>
      <c r="L22" s="152"/>
      <c r="M22" s="153"/>
      <c r="N22" s="246"/>
    </row>
    <row r="23" spans="1:14" s="199" customFormat="1" x14ac:dyDescent="0.3">
      <c r="A23" s="193" t="s">
        <v>169</v>
      </c>
      <c r="B23" s="209">
        <v>44672</v>
      </c>
      <c r="C23" s="176">
        <f t="shared" si="0"/>
        <v>5</v>
      </c>
      <c r="D23" s="280" t="str">
        <f t="shared" si="1"/>
        <v>Torsdag</v>
      </c>
      <c r="E23" s="194">
        <f t="shared" si="3"/>
        <v>44672</v>
      </c>
      <c r="F23" s="177">
        <f t="shared" si="4"/>
        <v>5</v>
      </c>
      <c r="G23" s="277" t="str">
        <f t="shared" si="2"/>
        <v>Torsdag</v>
      </c>
      <c r="H23" s="179" t="s">
        <v>91</v>
      </c>
      <c r="I23" s="179" t="s">
        <v>29</v>
      </c>
      <c r="J23" s="179" t="s">
        <v>30</v>
      </c>
      <c r="K23" s="179" t="s">
        <v>12</v>
      </c>
      <c r="L23" s="197" t="s">
        <v>42</v>
      </c>
      <c r="M23" s="181" t="s">
        <v>92</v>
      </c>
      <c r="N23" s="198" t="s">
        <v>375</v>
      </c>
    </row>
    <row r="24" spans="1:14" s="155" customFormat="1" x14ac:dyDescent="0.3">
      <c r="A24" s="95" t="s">
        <v>169</v>
      </c>
      <c r="B24" s="96">
        <v>44674</v>
      </c>
      <c r="C24" s="241">
        <f t="shared" si="0"/>
        <v>7</v>
      </c>
      <c r="D24" s="291" t="str">
        <f t="shared" si="1"/>
        <v>Lørdag</v>
      </c>
      <c r="E24" s="243">
        <f t="shared" si="3"/>
        <v>44674</v>
      </c>
      <c r="F24" s="244">
        <f t="shared" si="4"/>
        <v>7</v>
      </c>
      <c r="G24" s="245" t="str">
        <f t="shared" si="2"/>
        <v>Lørdag</v>
      </c>
      <c r="H24" s="80" t="s">
        <v>187</v>
      </c>
      <c r="I24" s="80" t="s">
        <v>29</v>
      </c>
      <c r="J24" s="94" t="s">
        <v>30</v>
      </c>
      <c r="K24" s="82" t="s">
        <v>39</v>
      </c>
      <c r="L24" s="83"/>
      <c r="M24" s="61" t="s">
        <v>208</v>
      </c>
      <c r="N24" s="61" t="s">
        <v>388</v>
      </c>
    </row>
    <row r="25" spans="1:14" s="155" customFormat="1" x14ac:dyDescent="0.3">
      <c r="A25" s="102" t="s">
        <v>169</v>
      </c>
      <c r="B25" s="295">
        <v>44681</v>
      </c>
      <c r="C25" s="119">
        <f t="shared" si="0"/>
        <v>7</v>
      </c>
      <c r="D25" s="281" t="str">
        <f t="shared" si="1"/>
        <v>Lørdag</v>
      </c>
      <c r="E25" s="76">
        <f t="shared" si="3"/>
        <v>44681</v>
      </c>
      <c r="F25" s="120">
        <f t="shared" si="4"/>
        <v>7</v>
      </c>
      <c r="G25" s="271" t="str">
        <f t="shared" si="2"/>
        <v>Lørdag</v>
      </c>
      <c r="H25" s="144" t="s">
        <v>132</v>
      </c>
      <c r="I25" s="58" t="s">
        <v>19</v>
      </c>
      <c r="J25" s="58" t="s">
        <v>19</v>
      </c>
      <c r="K25" s="58" t="s">
        <v>134</v>
      </c>
      <c r="L25" s="59"/>
      <c r="M25" s="60"/>
      <c r="N25" s="61"/>
    </row>
    <row r="26" spans="1:14" s="48" customFormat="1" x14ac:dyDescent="0.25">
      <c r="A26" s="87" t="s">
        <v>170</v>
      </c>
      <c r="B26" s="88">
        <v>44683</v>
      </c>
      <c r="C26" s="232">
        <f t="shared" si="0"/>
        <v>2</v>
      </c>
      <c r="D26" s="292" t="str">
        <f t="shared" si="1"/>
        <v>Mandag</v>
      </c>
      <c r="E26" s="236">
        <f t="shared" si="3"/>
        <v>44683</v>
      </c>
      <c r="F26" s="240">
        <f t="shared" si="4"/>
        <v>2</v>
      </c>
      <c r="G26" s="80" t="str">
        <f t="shared" si="2"/>
        <v>Mandag</v>
      </c>
      <c r="H26" s="80" t="s">
        <v>214</v>
      </c>
      <c r="I26" s="80" t="s">
        <v>29</v>
      </c>
      <c r="J26" s="80" t="s">
        <v>30</v>
      </c>
      <c r="K26" s="80" t="s">
        <v>12</v>
      </c>
      <c r="L26" s="94" t="s">
        <v>42</v>
      </c>
      <c r="M26" s="241" t="s">
        <v>32</v>
      </c>
      <c r="N26" s="242" t="s">
        <v>390</v>
      </c>
    </row>
    <row r="27" spans="1:14" s="199" customFormat="1" x14ac:dyDescent="0.25">
      <c r="A27" s="175" t="s">
        <v>170</v>
      </c>
      <c r="B27" s="194">
        <v>44688</v>
      </c>
      <c r="C27" s="195">
        <f t="shared" si="0"/>
        <v>7</v>
      </c>
      <c r="D27" s="278" t="str">
        <f t="shared" si="1"/>
        <v>Lørdag</v>
      </c>
      <c r="E27" s="201">
        <v>44689</v>
      </c>
      <c r="F27" s="196">
        <f t="shared" si="4"/>
        <v>1</v>
      </c>
      <c r="G27" s="278" t="str">
        <f t="shared" si="2"/>
        <v>Søndag</v>
      </c>
      <c r="H27" s="179" t="s">
        <v>93</v>
      </c>
      <c r="I27" s="179" t="s">
        <v>29</v>
      </c>
      <c r="J27" s="179" t="s">
        <v>411</v>
      </c>
      <c r="K27" s="179" t="s">
        <v>12</v>
      </c>
      <c r="L27" s="180" t="s">
        <v>94</v>
      </c>
      <c r="M27" s="197" t="s">
        <v>17</v>
      </c>
      <c r="N27" s="198" t="s">
        <v>412</v>
      </c>
    </row>
    <row r="28" spans="1:14" s="298" customFormat="1" x14ac:dyDescent="0.25">
      <c r="A28" s="224" t="s">
        <v>96</v>
      </c>
      <c r="B28" s="211">
        <v>44696</v>
      </c>
      <c r="C28" s="200">
        <f t="shared" si="0"/>
        <v>1</v>
      </c>
      <c r="D28" s="285" t="str">
        <f t="shared" si="1"/>
        <v>Søndag</v>
      </c>
      <c r="E28" s="211">
        <f>B28</f>
        <v>44696</v>
      </c>
      <c r="F28" s="296">
        <f t="shared" si="4"/>
        <v>1</v>
      </c>
      <c r="G28" s="297" t="str">
        <f t="shared" si="2"/>
        <v>Søndag</v>
      </c>
      <c r="H28" s="204" t="s">
        <v>311</v>
      </c>
      <c r="I28" s="204" t="s">
        <v>29</v>
      </c>
      <c r="J28" s="204" t="s">
        <v>30</v>
      </c>
      <c r="K28" s="204" t="s">
        <v>12</v>
      </c>
      <c r="L28" s="205"/>
      <c r="M28" s="205" t="s">
        <v>194</v>
      </c>
      <c r="N28" s="207"/>
    </row>
    <row r="29" spans="1:14" s="51" customFormat="1" x14ac:dyDescent="0.25">
      <c r="A29" s="95" t="s">
        <v>170</v>
      </c>
      <c r="B29" s="96">
        <v>44705</v>
      </c>
      <c r="C29" s="121">
        <f t="shared" si="0"/>
        <v>3</v>
      </c>
      <c r="D29" s="245" t="str">
        <f t="shared" si="1"/>
        <v>Tirsdag</v>
      </c>
      <c r="E29" s="98">
        <v>44707</v>
      </c>
      <c r="F29" s="122">
        <f t="shared" si="4"/>
        <v>5</v>
      </c>
      <c r="G29" s="245" t="str">
        <f t="shared" si="2"/>
        <v>Torsdag</v>
      </c>
      <c r="H29" s="80" t="s">
        <v>23</v>
      </c>
      <c r="I29" s="80" t="s">
        <v>112</v>
      </c>
      <c r="J29" s="80" t="s">
        <v>112</v>
      </c>
      <c r="K29" s="80" t="s">
        <v>12</v>
      </c>
      <c r="L29" s="94" t="s">
        <v>12</v>
      </c>
      <c r="M29" s="81" t="s">
        <v>17</v>
      </c>
      <c r="N29" s="84"/>
    </row>
    <row r="30" spans="1:14" s="199" customFormat="1" x14ac:dyDescent="0.3">
      <c r="A30" s="300" t="s">
        <v>170</v>
      </c>
      <c r="B30" s="302">
        <v>44711</v>
      </c>
      <c r="C30" s="208">
        <f t="shared" si="0"/>
        <v>2</v>
      </c>
      <c r="D30" s="303" t="str">
        <f t="shared" si="1"/>
        <v>Mandag</v>
      </c>
      <c r="E30" s="304">
        <f>B30</f>
        <v>44711</v>
      </c>
      <c r="F30" s="310">
        <f t="shared" si="4"/>
        <v>2</v>
      </c>
      <c r="G30" s="303" t="str">
        <f t="shared" si="2"/>
        <v>Mandag</v>
      </c>
      <c r="H30" s="179" t="s">
        <v>113</v>
      </c>
      <c r="I30" s="179" t="s">
        <v>29</v>
      </c>
      <c r="J30" s="179" t="s">
        <v>30</v>
      </c>
      <c r="K30" s="179" t="s">
        <v>12</v>
      </c>
      <c r="L30" s="180" t="s">
        <v>42</v>
      </c>
      <c r="M30" s="181" t="s">
        <v>32</v>
      </c>
      <c r="N30" s="198"/>
    </row>
    <row r="31" spans="1:14" s="299" customFormat="1" x14ac:dyDescent="0.3">
      <c r="A31" s="100" t="s">
        <v>170</v>
      </c>
      <c r="B31" s="88">
        <v>44711</v>
      </c>
      <c r="C31" s="113">
        <f t="shared" si="0"/>
        <v>2</v>
      </c>
      <c r="D31" s="287" t="str">
        <f t="shared" si="1"/>
        <v>Mandag</v>
      </c>
      <c r="E31" s="88">
        <f>B31</f>
        <v>44711</v>
      </c>
      <c r="F31" s="114">
        <f t="shared" si="4"/>
        <v>2</v>
      </c>
      <c r="G31" s="262" t="str">
        <f t="shared" si="2"/>
        <v>Mandag</v>
      </c>
      <c r="H31" s="80" t="s">
        <v>10</v>
      </c>
      <c r="I31" s="80" t="s">
        <v>11</v>
      </c>
      <c r="J31" s="80" t="s">
        <v>11</v>
      </c>
      <c r="K31" s="80" t="s">
        <v>12</v>
      </c>
      <c r="L31" s="81"/>
      <c r="M31" s="82"/>
      <c r="N31" s="83" t="s">
        <v>394</v>
      </c>
    </row>
    <row r="32" spans="1:14" s="199" customFormat="1" x14ac:dyDescent="0.3">
      <c r="A32" s="301" t="s">
        <v>171</v>
      </c>
      <c r="B32" s="305">
        <v>44723</v>
      </c>
      <c r="C32" s="306">
        <f t="shared" si="0"/>
        <v>7</v>
      </c>
      <c r="D32" s="307" t="str">
        <f t="shared" si="1"/>
        <v>Lørdag</v>
      </c>
      <c r="E32" s="308">
        <f>B32</f>
        <v>44723</v>
      </c>
      <c r="F32" s="309">
        <f t="shared" si="4"/>
        <v>7</v>
      </c>
      <c r="G32" s="311" t="str">
        <f t="shared" si="2"/>
        <v>Lørdag</v>
      </c>
      <c r="H32" s="203" t="s">
        <v>105</v>
      </c>
      <c r="I32" s="204" t="s">
        <v>29</v>
      </c>
      <c r="J32" s="204" t="s">
        <v>30</v>
      </c>
      <c r="K32" s="204" t="s">
        <v>12</v>
      </c>
      <c r="L32" s="205" t="s">
        <v>106</v>
      </c>
      <c r="M32" s="206" t="s">
        <v>54</v>
      </c>
      <c r="N32" s="207"/>
    </row>
    <row r="33" spans="1:14" s="48" customFormat="1" x14ac:dyDescent="0.3">
      <c r="A33" s="87" t="s">
        <v>170</v>
      </c>
      <c r="B33" s="88">
        <v>44718</v>
      </c>
      <c r="C33" s="113">
        <f t="shared" si="0"/>
        <v>2</v>
      </c>
      <c r="D33" s="287" t="str">
        <f t="shared" si="1"/>
        <v>Mandag</v>
      </c>
      <c r="E33" s="91">
        <f>B33</f>
        <v>44718</v>
      </c>
      <c r="F33" s="114">
        <f t="shared" si="4"/>
        <v>2</v>
      </c>
      <c r="G33" s="273" t="str">
        <f t="shared" si="2"/>
        <v>Mandag</v>
      </c>
      <c r="H33" s="80" t="s">
        <v>114</v>
      </c>
      <c r="I33" s="80" t="s">
        <v>68</v>
      </c>
      <c r="J33" s="80" t="s">
        <v>68</v>
      </c>
      <c r="K33" s="80" t="s">
        <v>12</v>
      </c>
      <c r="L33" s="94" t="s">
        <v>12</v>
      </c>
      <c r="M33" s="82" t="s">
        <v>17</v>
      </c>
      <c r="N33" s="83"/>
    </row>
    <row r="34" spans="1:14" s="48" customFormat="1" x14ac:dyDescent="0.3">
      <c r="A34" s="102" t="s">
        <v>171</v>
      </c>
      <c r="B34" s="90">
        <v>44721</v>
      </c>
      <c r="C34" s="117">
        <f t="shared" si="0"/>
        <v>5</v>
      </c>
      <c r="D34" s="283" t="str">
        <f t="shared" si="1"/>
        <v>Torsdag</v>
      </c>
      <c r="E34" s="90">
        <v>44724</v>
      </c>
      <c r="F34" s="118">
        <f t="shared" si="4"/>
        <v>1</v>
      </c>
      <c r="G34" s="266" t="str">
        <f t="shared" si="2"/>
        <v>Søndag</v>
      </c>
      <c r="H34" s="58" t="s">
        <v>66</v>
      </c>
      <c r="I34" s="58" t="s">
        <v>413</v>
      </c>
      <c r="J34" s="58" t="s">
        <v>414</v>
      </c>
      <c r="K34" s="58" t="s">
        <v>12</v>
      </c>
      <c r="L34" s="59" t="s">
        <v>12</v>
      </c>
      <c r="M34" s="60" t="s">
        <v>17</v>
      </c>
      <c r="N34" s="61"/>
    </row>
    <row r="35" spans="1:14" s="86" customFormat="1" x14ac:dyDescent="0.3">
      <c r="A35" s="102" t="s">
        <v>96</v>
      </c>
      <c r="B35" s="90">
        <v>44700</v>
      </c>
      <c r="C35" s="117">
        <f t="shared" ref="C35:C51" si="5">WEEKDAY(B35)</f>
        <v>5</v>
      </c>
      <c r="D35" s="283" t="str">
        <f t="shared" ref="D35:D51" si="6">LOOKUP(C35,matrise)</f>
        <v>Torsdag</v>
      </c>
      <c r="E35" s="99">
        <f>B35</f>
        <v>44700</v>
      </c>
      <c r="F35" s="118">
        <f t="shared" si="4"/>
        <v>5</v>
      </c>
      <c r="G35" s="266" t="str">
        <f t="shared" ref="G35:G51" si="7">LOOKUP(F35,matrise)</f>
        <v>Torsdag</v>
      </c>
      <c r="H35" s="58" t="s">
        <v>103</v>
      </c>
      <c r="I35" s="58" t="s">
        <v>29</v>
      </c>
      <c r="J35" s="58" t="s">
        <v>30</v>
      </c>
      <c r="K35" s="58" t="s">
        <v>39</v>
      </c>
      <c r="L35" s="59" t="s">
        <v>104</v>
      </c>
      <c r="M35" s="60" t="s">
        <v>72</v>
      </c>
      <c r="N35" s="61" t="s">
        <v>393</v>
      </c>
    </row>
    <row r="36" spans="1:14" s="299" customFormat="1" x14ac:dyDescent="0.25">
      <c r="A36" s="95" t="s">
        <v>171</v>
      </c>
      <c r="B36" s="96">
        <v>44729</v>
      </c>
      <c r="C36" s="121">
        <f t="shared" si="5"/>
        <v>6</v>
      </c>
      <c r="D36" s="245" t="str">
        <f t="shared" si="6"/>
        <v>Fredag</v>
      </c>
      <c r="E36" s="98">
        <v>44731</v>
      </c>
      <c r="F36" s="122">
        <f t="shared" si="4"/>
        <v>1</v>
      </c>
      <c r="G36" s="245" t="str">
        <f t="shared" si="7"/>
        <v>Søndag</v>
      </c>
      <c r="H36" s="80" t="s">
        <v>13</v>
      </c>
      <c r="I36" s="80" t="s">
        <v>115</v>
      </c>
      <c r="J36" s="80" t="s">
        <v>115</v>
      </c>
      <c r="K36" s="80" t="s">
        <v>12</v>
      </c>
      <c r="L36" s="94" t="s">
        <v>12</v>
      </c>
      <c r="M36" s="81" t="s">
        <v>17</v>
      </c>
      <c r="N36" s="83"/>
    </row>
    <row r="37" spans="1:14" s="48" customFormat="1" x14ac:dyDescent="0.25">
      <c r="A37" s="95" t="s">
        <v>415</v>
      </c>
      <c r="B37" s="96">
        <v>44749</v>
      </c>
      <c r="C37" s="121">
        <f t="shared" si="5"/>
        <v>5</v>
      </c>
      <c r="D37" s="245" t="str">
        <f t="shared" si="6"/>
        <v>Torsdag</v>
      </c>
      <c r="E37" s="98">
        <v>44751</v>
      </c>
      <c r="F37" s="122">
        <f t="shared" si="4"/>
        <v>7</v>
      </c>
      <c r="G37" s="245" t="str">
        <f t="shared" si="7"/>
        <v>Lørdag</v>
      </c>
      <c r="H37" s="80" t="s">
        <v>13</v>
      </c>
      <c r="I37" s="80" t="s">
        <v>116</v>
      </c>
      <c r="J37" s="80" t="s">
        <v>116</v>
      </c>
      <c r="K37" s="80" t="s">
        <v>12</v>
      </c>
      <c r="L37" s="94" t="s">
        <v>12</v>
      </c>
      <c r="M37" s="81" t="s">
        <v>17</v>
      </c>
      <c r="N37" s="83"/>
    </row>
    <row r="38" spans="1:14" s="48" customFormat="1" x14ac:dyDescent="0.25">
      <c r="A38" s="89" t="s">
        <v>137</v>
      </c>
      <c r="B38" s="76">
        <v>44772</v>
      </c>
      <c r="C38" s="119">
        <f t="shared" si="5"/>
        <v>7</v>
      </c>
      <c r="D38" s="281" t="str">
        <f t="shared" si="6"/>
        <v>Lørdag</v>
      </c>
      <c r="E38" s="99">
        <v>44778</v>
      </c>
      <c r="F38" s="120">
        <f t="shared" si="4"/>
        <v>6</v>
      </c>
      <c r="G38" s="281" t="str">
        <f t="shared" si="7"/>
        <v>Fredag</v>
      </c>
      <c r="H38" s="58" t="s">
        <v>400</v>
      </c>
      <c r="I38" s="58" t="s">
        <v>401</v>
      </c>
      <c r="J38" s="58" t="s">
        <v>401</v>
      </c>
      <c r="K38" s="58" t="s">
        <v>12</v>
      </c>
      <c r="L38" s="57"/>
      <c r="M38" s="59" t="s">
        <v>119</v>
      </c>
      <c r="N38" s="85"/>
    </row>
    <row r="39" spans="1:14" s="48" customFormat="1" x14ac:dyDescent="0.25">
      <c r="A39" s="95" t="s">
        <v>137</v>
      </c>
      <c r="B39" s="96">
        <v>44793</v>
      </c>
      <c r="C39" s="121">
        <f t="shared" si="5"/>
        <v>7</v>
      </c>
      <c r="D39" s="245" t="str">
        <f t="shared" si="6"/>
        <v>Lørdag</v>
      </c>
      <c r="E39" s="98">
        <v>44794</v>
      </c>
      <c r="F39" s="122">
        <f t="shared" si="4"/>
        <v>1</v>
      </c>
      <c r="G39" s="245" t="str">
        <f t="shared" si="7"/>
        <v>Søndag</v>
      </c>
      <c r="H39" s="80" t="s">
        <v>129</v>
      </c>
      <c r="I39" s="80" t="s">
        <v>29</v>
      </c>
      <c r="J39" s="80" t="s">
        <v>29</v>
      </c>
      <c r="K39" s="80" t="s">
        <v>12</v>
      </c>
      <c r="L39" s="94" t="s">
        <v>12</v>
      </c>
      <c r="M39" s="81" t="s">
        <v>17</v>
      </c>
      <c r="N39" s="83"/>
    </row>
    <row r="40" spans="1:14" s="199" customFormat="1" x14ac:dyDescent="0.25">
      <c r="A40" s="193" t="s">
        <v>137</v>
      </c>
      <c r="B40" s="194">
        <v>44796</v>
      </c>
      <c r="C40" s="195">
        <f t="shared" si="5"/>
        <v>3</v>
      </c>
      <c r="D40" s="278" t="str">
        <f t="shared" si="6"/>
        <v>Tirsdag</v>
      </c>
      <c r="E40" s="194">
        <f>B40</f>
        <v>44796</v>
      </c>
      <c r="F40" s="196">
        <f t="shared" si="4"/>
        <v>3</v>
      </c>
      <c r="G40" s="272" t="str">
        <f t="shared" si="7"/>
        <v>Tirsdag</v>
      </c>
      <c r="H40" s="179" t="s">
        <v>130</v>
      </c>
      <c r="I40" s="179" t="s">
        <v>29</v>
      </c>
      <c r="J40" s="179" t="s">
        <v>30</v>
      </c>
      <c r="K40" s="179" t="s">
        <v>12</v>
      </c>
      <c r="L40" s="197" t="s">
        <v>131</v>
      </c>
      <c r="M40" s="197" t="s">
        <v>72</v>
      </c>
      <c r="N40" s="198"/>
    </row>
    <row r="41" spans="1:14" s="48" customFormat="1" ht="21" customHeight="1" x14ac:dyDescent="0.3">
      <c r="A41" s="102" t="s">
        <v>174</v>
      </c>
      <c r="B41" s="133">
        <v>44804</v>
      </c>
      <c r="C41" s="119">
        <f t="shared" si="5"/>
        <v>4</v>
      </c>
      <c r="D41" s="293" t="str">
        <f t="shared" si="6"/>
        <v>Onsdag</v>
      </c>
      <c r="E41" s="133">
        <f>B41</f>
        <v>44804</v>
      </c>
      <c r="F41" s="120">
        <f t="shared" si="4"/>
        <v>4</v>
      </c>
      <c r="G41" s="282" t="str">
        <f t="shared" si="7"/>
        <v>Onsdag</v>
      </c>
      <c r="H41" s="136" t="s">
        <v>135</v>
      </c>
      <c r="I41" s="58" t="s">
        <v>29</v>
      </c>
      <c r="J41" s="58" t="s">
        <v>30</v>
      </c>
      <c r="K41" s="58" t="s">
        <v>39</v>
      </c>
      <c r="L41" s="59"/>
      <c r="M41" s="60" t="s">
        <v>40</v>
      </c>
      <c r="N41" s="61"/>
    </row>
    <row r="42" spans="1:14" s="48" customFormat="1" x14ac:dyDescent="0.3">
      <c r="A42" s="229" t="s">
        <v>416</v>
      </c>
      <c r="B42" s="90">
        <v>44848</v>
      </c>
      <c r="C42" s="117">
        <f t="shared" si="5"/>
        <v>6</v>
      </c>
      <c r="D42" s="283" t="str">
        <f t="shared" si="6"/>
        <v>Fredag</v>
      </c>
      <c r="E42" s="92">
        <v>44850</v>
      </c>
      <c r="F42" s="215">
        <f t="shared" si="4"/>
        <v>1</v>
      </c>
      <c r="G42" s="283" t="str">
        <f t="shared" si="7"/>
        <v>Søndag</v>
      </c>
      <c r="H42" s="58" t="s">
        <v>13</v>
      </c>
      <c r="I42" s="58" t="s">
        <v>141</v>
      </c>
      <c r="J42" s="58" t="s">
        <v>141</v>
      </c>
      <c r="K42" s="58" t="s">
        <v>15</v>
      </c>
      <c r="L42" s="57" t="s">
        <v>16</v>
      </c>
      <c r="M42" s="60" t="s">
        <v>17</v>
      </c>
      <c r="N42" s="61" t="s">
        <v>403</v>
      </c>
    </row>
    <row r="43" spans="1:14" s="199" customFormat="1" x14ac:dyDescent="0.3">
      <c r="A43" s="224" t="s">
        <v>175</v>
      </c>
      <c r="B43" s="225">
        <v>44853</v>
      </c>
      <c r="C43" s="202">
        <f t="shared" si="5"/>
        <v>4</v>
      </c>
      <c r="D43" s="294" t="str">
        <f t="shared" si="6"/>
        <v>Onsdag</v>
      </c>
      <c r="E43" s="233">
        <v>44857</v>
      </c>
      <c r="F43" s="221">
        <f t="shared" si="4"/>
        <v>1</v>
      </c>
      <c r="G43" s="284" t="str">
        <f t="shared" si="7"/>
        <v>Søndag</v>
      </c>
      <c r="H43" s="204" t="s">
        <v>23</v>
      </c>
      <c r="I43" s="204" t="s">
        <v>29</v>
      </c>
      <c r="J43" s="204" t="s">
        <v>30</v>
      </c>
      <c r="K43" s="204" t="s">
        <v>15</v>
      </c>
      <c r="L43" s="205" t="s">
        <v>152</v>
      </c>
      <c r="M43" s="206" t="s">
        <v>54</v>
      </c>
      <c r="N43" s="207"/>
    </row>
    <row r="44" spans="1:14" s="48" customFormat="1" x14ac:dyDescent="0.3">
      <c r="A44" s="102" t="s">
        <v>175</v>
      </c>
      <c r="B44" s="90">
        <f>B43</f>
        <v>44853</v>
      </c>
      <c r="C44" s="117">
        <f t="shared" si="5"/>
        <v>4</v>
      </c>
      <c r="D44" s="283" t="str">
        <f t="shared" si="6"/>
        <v>Onsdag</v>
      </c>
      <c r="E44" s="76">
        <f>E43</f>
        <v>44857</v>
      </c>
      <c r="F44" s="215">
        <f t="shared" si="4"/>
        <v>1</v>
      </c>
      <c r="G44" s="266" t="str">
        <f t="shared" si="7"/>
        <v>Søndag</v>
      </c>
      <c r="H44" s="58" t="s">
        <v>23</v>
      </c>
      <c r="I44" s="58" t="s">
        <v>44</v>
      </c>
      <c r="J44" s="58" t="s">
        <v>44</v>
      </c>
      <c r="K44" s="58" t="s">
        <v>15</v>
      </c>
      <c r="L44" s="59" t="s">
        <v>152</v>
      </c>
      <c r="M44" s="60" t="s">
        <v>17</v>
      </c>
      <c r="N44" s="61"/>
    </row>
    <row r="45" spans="1:14" s="48" customFormat="1" x14ac:dyDescent="0.25">
      <c r="A45" s="89" t="s">
        <v>175</v>
      </c>
      <c r="B45" s="76">
        <v>44861</v>
      </c>
      <c r="C45" s="119">
        <f t="shared" si="5"/>
        <v>5</v>
      </c>
      <c r="D45" s="281" t="str">
        <f t="shared" si="6"/>
        <v>Torsdag</v>
      </c>
      <c r="E45" s="99">
        <v>44863</v>
      </c>
      <c r="F45" s="216">
        <f t="shared" si="4"/>
        <v>7</v>
      </c>
      <c r="G45" s="281" t="str">
        <f t="shared" si="7"/>
        <v>Lørdag</v>
      </c>
      <c r="H45" s="58" t="s">
        <v>23</v>
      </c>
      <c r="I45" s="58" t="s">
        <v>204</v>
      </c>
      <c r="J45" s="58" t="s">
        <v>27</v>
      </c>
      <c r="K45" s="58" t="s">
        <v>15</v>
      </c>
      <c r="L45" s="57" t="s">
        <v>16</v>
      </c>
      <c r="M45" s="59" t="s">
        <v>17</v>
      </c>
      <c r="N45" s="61"/>
    </row>
    <row r="46" spans="1:14" s="48" customFormat="1" x14ac:dyDescent="0.3">
      <c r="A46" s="95" t="s">
        <v>153</v>
      </c>
      <c r="B46" s="96">
        <v>44874</v>
      </c>
      <c r="C46" s="121">
        <f t="shared" si="5"/>
        <v>4</v>
      </c>
      <c r="D46" s="245" t="str">
        <f t="shared" si="6"/>
        <v>Onsdag</v>
      </c>
      <c r="E46" s="98">
        <v>44878</v>
      </c>
      <c r="F46" s="217">
        <f t="shared" si="4"/>
        <v>1</v>
      </c>
      <c r="G46" s="270" t="str">
        <f t="shared" si="7"/>
        <v>Søndag</v>
      </c>
      <c r="H46" s="80" t="s">
        <v>66</v>
      </c>
      <c r="I46" s="80" t="s">
        <v>205</v>
      </c>
      <c r="J46" s="80" t="s">
        <v>206</v>
      </c>
      <c r="K46" s="80" t="s">
        <v>15</v>
      </c>
      <c r="L46" s="94" t="s">
        <v>16</v>
      </c>
      <c r="M46" s="82" t="s">
        <v>17</v>
      </c>
      <c r="N46" s="83"/>
    </row>
    <row r="47" spans="1:14" s="48" customFormat="1" x14ac:dyDescent="0.25">
      <c r="A47" s="89" t="s">
        <v>153</v>
      </c>
      <c r="B47" s="76">
        <v>44881</v>
      </c>
      <c r="C47" s="119">
        <f t="shared" si="5"/>
        <v>4</v>
      </c>
      <c r="D47" s="281" t="str">
        <f t="shared" si="6"/>
        <v>Onsdag</v>
      </c>
      <c r="E47" s="99">
        <f>B47</f>
        <v>44881</v>
      </c>
      <c r="F47" s="120">
        <f t="shared" si="4"/>
        <v>4</v>
      </c>
      <c r="G47" s="281" t="str">
        <f t="shared" si="7"/>
        <v>Onsdag</v>
      </c>
      <c r="H47" s="58" t="s">
        <v>157</v>
      </c>
      <c r="I47" s="58" t="s">
        <v>29</v>
      </c>
      <c r="J47" s="58" t="s">
        <v>30</v>
      </c>
      <c r="K47" s="58" t="s">
        <v>39</v>
      </c>
      <c r="L47" s="57" t="s">
        <v>42</v>
      </c>
      <c r="M47" s="59" t="s">
        <v>32</v>
      </c>
      <c r="N47" s="85"/>
    </row>
    <row r="48" spans="1:14" s="48" customFormat="1" x14ac:dyDescent="0.25">
      <c r="A48" s="95" t="s">
        <v>177</v>
      </c>
      <c r="B48" s="96">
        <v>44896</v>
      </c>
      <c r="C48" s="121">
        <f t="shared" si="5"/>
        <v>5</v>
      </c>
      <c r="D48" s="245" t="str">
        <f t="shared" si="6"/>
        <v>Torsdag</v>
      </c>
      <c r="E48" s="98">
        <v>44898</v>
      </c>
      <c r="F48" s="217">
        <f t="shared" si="4"/>
        <v>7</v>
      </c>
      <c r="G48" s="245" t="str">
        <f t="shared" si="7"/>
        <v>Lørdag</v>
      </c>
      <c r="H48" s="80" t="s">
        <v>13</v>
      </c>
      <c r="I48" s="80" t="s">
        <v>14</v>
      </c>
      <c r="J48" s="80" t="s">
        <v>14</v>
      </c>
      <c r="K48" s="80" t="s">
        <v>15</v>
      </c>
      <c r="L48" s="94" t="s">
        <v>16</v>
      </c>
      <c r="M48" s="81" t="s">
        <v>17</v>
      </c>
      <c r="N48" s="84"/>
    </row>
    <row r="49" spans="1:14" s="48" customFormat="1" x14ac:dyDescent="0.25">
      <c r="A49" s="89" t="s">
        <v>177</v>
      </c>
      <c r="B49" s="76">
        <v>44903</v>
      </c>
      <c r="C49" s="119">
        <f t="shared" si="5"/>
        <v>5</v>
      </c>
      <c r="D49" s="281" t="str">
        <f t="shared" si="6"/>
        <v>Torsdag</v>
      </c>
      <c r="E49" s="99">
        <v>44905</v>
      </c>
      <c r="F49" s="216">
        <f t="shared" si="4"/>
        <v>7</v>
      </c>
      <c r="G49" s="281" t="str">
        <f t="shared" si="7"/>
        <v>Lørdag</v>
      </c>
      <c r="H49" s="58" t="s">
        <v>129</v>
      </c>
      <c r="I49" s="58" t="s">
        <v>112</v>
      </c>
      <c r="J49" s="58" t="s">
        <v>112</v>
      </c>
      <c r="K49" s="58" t="s">
        <v>15</v>
      </c>
      <c r="L49" s="57" t="s">
        <v>16</v>
      </c>
      <c r="M49" s="59" t="s">
        <v>161</v>
      </c>
      <c r="N49" s="62"/>
    </row>
    <row r="50" spans="1:14" s="199" customFormat="1" x14ac:dyDescent="0.25">
      <c r="A50" s="210" t="s">
        <v>177</v>
      </c>
      <c r="B50" s="211">
        <v>44910</v>
      </c>
      <c r="C50" s="200">
        <f t="shared" si="5"/>
        <v>5</v>
      </c>
      <c r="D50" s="285" t="str">
        <f t="shared" si="6"/>
        <v>Torsdag</v>
      </c>
      <c r="E50" s="212">
        <f>B50</f>
        <v>44910</v>
      </c>
      <c r="F50" s="223">
        <f t="shared" si="4"/>
        <v>5</v>
      </c>
      <c r="G50" s="285" t="str">
        <f t="shared" si="7"/>
        <v>Torsdag</v>
      </c>
      <c r="H50" s="204" t="s">
        <v>162</v>
      </c>
      <c r="I50" s="204" t="s">
        <v>29</v>
      </c>
      <c r="J50" s="204" t="s">
        <v>30</v>
      </c>
      <c r="K50" s="204" t="s">
        <v>15</v>
      </c>
      <c r="L50" s="213" t="s">
        <v>163</v>
      </c>
      <c r="M50" s="205" t="s">
        <v>32</v>
      </c>
      <c r="N50" s="207"/>
    </row>
    <row r="51" spans="1:14" s="199" customFormat="1" x14ac:dyDescent="0.25">
      <c r="A51" s="175" t="s">
        <v>177</v>
      </c>
      <c r="B51" s="194">
        <v>44924</v>
      </c>
      <c r="C51" s="195">
        <f t="shared" si="5"/>
        <v>5</v>
      </c>
      <c r="D51" s="278" t="str">
        <f t="shared" si="6"/>
        <v>Torsdag</v>
      </c>
      <c r="E51" s="201">
        <f>B51</f>
        <v>44924</v>
      </c>
      <c r="F51" s="239">
        <f t="shared" si="4"/>
        <v>5</v>
      </c>
      <c r="G51" s="278" t="str">
        <f t="shared" si="7"/>
        <v>Torsdag</v>
      </c>
      <c r="H51" s="179" t="s">
        <v>374</v>
      </c>
      <c r="I51" s="179" t="s">
        <v>29</v>
      </c>
      <c r="J51" s="179" t="s">
        <v>30</v>
      </c>
      <c r="K51" s="179" t="s">
        <v>15</v>
      </c>
      <c r="L51" s="180" t="s">
        <v>165</v>
      </c>
      <c r="M51" s="197" t="s">
        <v>32</v>
      </c>
      <c r="N51" s="227"/>
    </row>
    <row r="68" spans="1:2" x14ac:dyDescent="0.25">
      <c r="A68" s="49">
        <v>1</v>
      </c>
      <c r="B68" s="72" t="s">
        <v>147</v>
      </c>
    </row>
    <row r="69" spans="1:2" x14ac:dyDescent="0.25">
      <c r="A69" s="49">
        <v>2</v>
      </c>
      <c r="B69" s="72" t="s">
        <v>173</v>
      </c>
    </row>
    <row r="70" spans="1:2" x14ac:dyDescent="0.25">
      <c r="A70" s="49">
        <v>3</v>
      </c>
      <c r="B70" s="72" t="s">
        <v>84</v>
      </c>
    </row>
    <row r="71" spans="1:2" x14ac:dyDescent="0.25">
      <c r="A71" s="49">
        <v>4</v>
      </c>
      <c r="B71" s="72" t="s">
        <v>143</v>
      </c>
    </row>
    <row r="72" spans="1:2" x14ac:dyDescent="0.25">
      <c r="A72" s="49">
        <v>5</v>
      </c>
      <c r="B72" s="72" t="s">
        <v>97</v>
      </c>
    </row>
    <row r="73" spans="1:2" x14ac:dyDescent="0.25">
      <c r="A73" s="49">
        <v>6</v>
      </c>
      <c r="B73" s="72" t="s">
        <v>176</v>
      </c>
    </row>
    <row r="74" spans="1:2" x14ac:dyDescent="0.25">
      <c r="A74" s="49">
        <v>7</v>
      </c>
      <c r="B74" s="72" t="s">
        <v>107</v>
      </c>
    </row>
  </sheetData>
  <autoFilter ref="A1:XFD52" xr:uid="{4D072F40-CCE2-4758-B339-B6AC91792321}">
    <sortState xmlns:xlrd2="http://schemas.microsoft.com/office/spreadsheetml/2017/richdata2" ref="A2:XFD52">
      <sortCondition ref="B1:B52"/>
    </sortState>
  </autoFilter>
  <conditionalFormatting sqref="C26">
    <cfRule type="containsErrors" dxfId="9" priority="6">
      <formula>ISERROR(C26)</formula>
    </cfRule>
  </conditionalFormatting>
  <conditionalFormatting sqref="D1:D7 D9:D13 D15 D54:D1048576">
    <cfRule type="containsErrors" dxfId="8" priority="14">
      <formula>ISERROR(D1)</formula>
    </cfRule>
  </conditionalFormatting>
  <conditionalFormatting sqref="D17:D25">
    <cfRule type="containsErrors" dxfId="7" priority="12">
      <formula>ISERROR(D17)</formula>
    </cfRule>
  </conditionalFormatting>
  <conditionalFormatting sqref="D27:D52">
    <cfRule type="containsErrors" dxfId="6" priority="2">
      <formula>ISERROR(D27)</formula>
    </cfRule>
  </conditionalFormatting>
  <conditionalFormatting sqref="E26">
    <cfRule type="containsErrors" dxfId="5" priority="5">
      <formula>ISERROR(E26)</formula>
    </cfRule>
  </conditionalFormatting>
  <conditionalFormatting sqref="G1:G7 G9:G13 G15 G54:G1048576">
    <cfRule type="containsErrors" dxfId="4" priority="13">
      <formula>ISERROR(G1)</formula>
    </cfRule>
  </conditionalFormatting>
  <conditionalFormatting sqref="G17:G25">
    <cfRule type="containsErrors" dxfId="3" priority="11">
      <formula>ISERROR(G17)</formula>
    </cfRule>
  </conditionalFormatting>
  <conditionalFormatting sqref="G27:G52">
    <cfRule type="containsErrors" dxfId="2" priority="1">
      <formula>ISERROR(G27)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18E51-E831-4D76-88C1-E5532C0A2F67}">
  <dimension ref="A1:L25"/>
  <sheetViews>
    <sheetView workbookViewId="0">
      <selection activeCell="C5" sqref="C5"/>
    </sheetView>
  </sheetViews>
  <sheetFormatPr baseColWidth="10" defaultColWidth="26" defaultRowHeight="18.75" customHeight="1" x14ac:dyDescent="0.25"/>
  <cols>
    <col min="1" max="1" width="15.77734375" bestFit="1" customWidth="1"/>
    <col min="2" max="2" width="13.109375" bestFit="1" customWidth="1"/>
    <col min="3" max="3" width="9.6640625" bestFit="1" customWidth="1"/>
    <col min="4" max="4" width="13.109375" bestFit="1" customWidth="1"/>
    <col min="5" max="5" width="9.44140625" bestFit="1" customWidth="1"/>
    <col min="6" max="6" width="50.6640625" bestFit="1" customWidth="1"/>
    <col min="7" max="7" width="12.77734375" bestFit="1" customWidth="1"/>
    <col min="8" max="8" width="18.6640625" bestFit="1" customWidth="1"/>
    <col min="9" max="9" width="14.6640625" bestFit="1" customWidth="1"/>
    <col min="10" max="10" width="58.6640625" customWidth="1"/>
    <col min="12" max="12" width="29.33203125" bestFit="1" customWidth="1"/>
  </cols>
  <sheetData>
    <row r="1" spans="1:12" ht="18.75" customHeight="1" x14ac:dyDescent="0.25">
      <c r="A1" s="53" t="s">
        <v>0</v>
      </c>
      <c r="B1" s="70" t="s">
        <v>1</v>
      </c>
      <c r="C1" s="66"/>
      <c r="D1" s="70" t="s">
        <v>2</v>
      </c>
      <c r="E1" s="75"/>
      <c r="F1" s="54" t="s">
        <v>4</v>
      </c>
      <c r="G1" s="54" t="s">
        <v>5</v>
      </c>
      <c r="H1" s="54" t="s">
        <v>6</v>
      </c>
      <c r="I1" s="54" t="s">
        <v>7</v>
      </c>
      <c r="J1" s="53" t="s">
        <v>8</v>
      </c>
      <c r="K1" s="55" t="s">
        <v>9</v>
      </c>
      <c r="L1" s="63" t="s">
        <v>199</v>
      </c>
    </row>
    <row r="2" spans="1:12" ht="18.75" customHeight="1" x14ac:dyDescent="0.3">
      <c r="A2" s="87" t="s">
        <v>166</v>
      </c>
      <c r="B2" s="88">
        <v>44217</v>
      </c>
      <c r="C2" s="79" t="s">
        <v>97</v>
      </c>
      <c r="D2" s="91">
        <v>44217</v>
      </c>
      <c r="E2" s="93" t="s">
        <v>97</v>
      </c>
      <c r="F2" s="80" t="s">
        <v>41</v>
      </c>
      <c r="G2" s="80" t="s">
        <v>29</v>
      </c>
      <c r="H2" s="80" t="s">
        <v>30</v>
      </c>
      <c r="I2" s="80" t="s">
        <v>15</v>
      </c>
      <c r="J2" s="94" t="s">
        <v>42</v>
      </c>
      <c r="K2" s="82" t="s">
        <v>32</v>
      </c>
      <c r="L2" s="83"/>
    </row>
    <row r="3" spans="1:12" ht="18.75" customHeight="1" x14ac:dyDescent="0.3">
      <c r="A3" s="89" t="s">
        <v>166</v>
      </c>
      <c r="B3" s="90">
        <v>44221</v>
      </c>
      <c r="C3" s="78" t="s">
        <v>173</v>
      </c>
      <c r="D3" s="92">
        <v>44224</v>
      </c>
      <c r="E3" s="78" t="s">
        <v>97</v>
      </c>
      <c r="F3" s="58" t="s">
        <v>23</v>
      </c>
      <c r="G3" s="58" t="s">
        <v>29</v>
      </c>
      <c r="H3" s="58" t="s">
        <v>30</v>
      </c>
      <c r="I3" s="58" t="s">
        <v>15</v>
      </c>
      <c r="J3" s="57" t="s">
        <v>31</v>
      </c>
      <c r="K3" s="60" t="s">
        <v>32</v>
      </c>
      <c r="L3" s="61"/>
    </row>
    <row r="4" spans="1:12" ht="18.75" customHeight="1" x14ac:dyDescent="0.3">
      <c r="A4" s="87" t="s">
        <v>167</v>
      </c>
      <c r="B4" s="157">
        <v>44236</v>
      </c>
      <c r="C4" s="158" t="s">
        <v>84</v>
      </c>
      <c r="D4" s="159">
        <v>44271</v>
      </c>
      <c r="E4" s="160" t="s">
        <v>84</v>
      </c>
      <c r="F4" s="136" t="s">
        <v>417</v>
      </c>
      <c r="G4" s="80" t="s">
        <v>29</v>
      </c>
      <c r="H4" s="80" t="s">
        <v>30</v>
      </c>
      <c r="I4" s="80" t="s">
        <v>39</v>
      </c>
      <c r="J4" s="94"/>
      <c r="K4" s="82" t="s">
        <v>40</v>
      </c>
      <c r="L4" s="83"/>
    </row>
    <row r="5" spans="1:12" ht="18.75" customHeight="1" x14ac:dyDescent="0.25">
      <c r="A5" s="89" t="s">
        <v>168</v>
      </c>
      <c r="B5" s="76">
        <v>44275</v>
      </c>
      <c r="C5" s="74" t="s">
        <v>107</v>
      </c>
      <c r="D5" s="99">
        <v>44275</v>
      </c>
      <c r="E5" s="74" t="s">
        <v>107</v>
      </c>
      <c r="F5" s="58" t="s">
        <v>294</v>
      </c>
      <c r="G5" s="58" t="s">
        <v>29</v>
      </c>
      <c r="H5" s="58" t="s">
        <v>30</v>
      </c>
      <c r="I5" s="58" t="s">
        <v>39</v>
      </c>
      <c r="J5" s="57" t="s">
        <v>380</v>
      </c>
      <c r="K5" s="59" t="s">
        <v>296</v>
      </c>
      <c r="L5" s="61" t="s">
        <v>418</v>
      </c>
    </row>
    <row r="6" spans="1:12" ht="18.75" customHeight="1" x14ac:dyDescent="0.3">
      <c r="A6" s="87" t="s">
        <v>168</v>
      </c>
      <c r="B6" s="88">
        <v>44259</v>
      </c>
      <c r="C6" s="79" t="s">
        <v>97</v>
      </c>
      <c r="D6" s="91">
        <v>44259</v>
      </c>
      <c r="E6" s="93" t="s">
        <v>97</v>
      </c>
      <c r="F6" s="80" t="s">
        <v>52</v>
      </c>
      <c r="G6" s="80" t="s">
        <v>29</v>
      </c>
      <c r="H6" s="80" t="s">
        <v>30</v>
      </c>
      <c r="I6" s="80" t="s">
        <v>15</v>
      </c>
      <c r="J6" s="94" t="s">
        <v>42</v>
      </c>
      <c r="K6" s="82" t="s">
        <v>32</v>
      </c>
      <c r="L6" s="83"/>
    </row>
    <row r="7" spans="1:12" ht="18.75" customHeight="1" x14ac:dyDescent="0.3">
      <c r="A7" s="102" t="s">
        <v>168</v>
      </c>
      <c r="B7" s="90">
        <v>44266</v>
      </c>
      <c r="C7" s="78" t="s">
        <v>97</v>
      </c>
      <c r="D7" s="92">
        <v>44266</v>
      </c>
      <c r="E7" s="140" t="s">
        <v>97</v>
      </c>
      <c r="F7" s="58" t="s">
        <v>70</v>
      </c>
      <c r="G7" s="58" t="s">
        <v>29</v>
      </c>
      <c r="H7" s="58" t="s">
        <v>30</v>
      </c>
      <c r="I7" s="58" t="s">
        <v>15</v>
      </c>
      <c r="J7" s="59" t="s">
        <v>71</v>
      </c>
      <c r="K7" s="60" t="s">
        <v>72</v>
      </c>
      <c r="L7" s="61"/>
    </row>
    <row r="8" spans="1:12" ht="18.75" customHeight="1" x14ac:dyDescent="0.3">
      <c r="A8" s="87" t="s">
        <v>168</v>
      </c>
      <c r="B8" s="88">
        <v>44273</v>
      </c>
      <c r="C8" s="79" t="s">
        <v>97</v>
      </c>
      <c r="D8" s="91">
        <v>44273</v>
      </c>
      <c r="E8" s="93" t="s">
        <v>97</v>
      </c>
      <c r="F8" s="80" t="s">
        <v>73</v>
      </c>
      <c r="G8" s="80" t="s">
        <v>29</v>
      </c>
      <c r="H8" s="80" t="s">
        <v>30</v>
      </c>
      <c r="I8" s="80" t="s">
        <v>39</v>
      </c>
      <c r="J8" s="94" t="s">
        <v>71</v>
      </c>
      <c r="K8" s="82" t="s">
        <v>74</v>
      </c>
      <c r="L8" s="83" t="s">
        <v>419</v>
      </c>
    </row>
    <row r="9" spans="1:12" ht="18.75" customHeight="1" x14ac:dyDescent="0.3">
      <c r="A9" s="89" t="s">
        <v>168</v>
      </c>
      <c r="B9" s="141">
        <v>44275</v>
      </c>
      <c r="C9" s="142" t="s">
        <v>107</v>
      </c>
      <c r="D9" s="143">
        <v>44275</v>
      </c>
      <c r="E9" s="142" t="s">
        <v>107</v>
      </c>
      <c r="F9" s="144" t="s">
        <v>212</v>
      </c>
      <c r="G9" s="58" t="s">
        <v>29</v>
      </c>
      <c r="H9" s="58" t="s">
        <v>385</v>
      </c>
      <c r="I9" s="58" t="s">
        <v>20</v>
      </c>
      <c r="J9" s="57" t="s">
        <v>210</v>
      </c>
      <c r="K9" s="60" t="s">
        <v>40</v>
      </c>
      <c r="L9" s="86"/>
    </row>
    <row r="10" spans="1:12" ht="18.75" customHeight="1" x14ac:dyDescent="0.3">
      <c r="A10" s="145" t="s">
        <v>168</v>
      </c>
      <c r="B10" s="146">
        <v>44282</v>
      </c>
      <c r="C10" s="147" t="s">
        <v>107</v>
      </c>
      <c r="D10" s="148">
        <v>44282</v>
      </c>
      <c r="E10" s="149" t="s">
        <v>107</v>
      </c>
      <c r="F10" s="150" t="s">
        <v>191</v>
      </c>
      <c r="G10" s="151" t="s">
        <v>29</v>
      </c>
      <c r="H10" s="151" t="s">
        <v>30</v>
      </c>
      <c r="I10" s="151" t="s">
        <v>39</v>
      </c>
      <c r="J10" s="152" t="s">
        <v>298</v>
      </c>
      <c r="K10" s="153" t="s">
        <v>299</v>
      </c>
      <c r="L10" s="154" t="s">
        <v>420</v>
      </c>
    </row>
    <row r="11" spans="1:12" ht="18.75" customHeight="1" x14ac:dyDescent="0.3">
      <c r="A11" s="89" t="s">
        <v>169</v>
      </c>
      <c r="B11" s="90">
        <v>44301</v>
      </c>
      <c r="C11" s="78" t="s">
        <v>97</v>
      </c>
      <c r="D11" s="92">
        <v>44301</v>
      </c>
      <c r="E11" s="78" t="s">
        <v>97</v>
      </c>
      <c r="F11" s="58" t="s">
        <v>91</v>
      </c>
      <c r="G11" s="58" t="s">
        <v>29</v>
      </c>
      <c r="H11" s="58" t="s">
        <v>30</v>
      </c>
      <c r="I11" s="58" t="s">
        <v>12</v>
      </c>
      <c r="J11" s="57" t="s">
        <v>42</v>
      </c>
      <c r="K11" s="60" t="s">
        <v>92</v>
      </c>
      <c r="L11" s="61"/>
    </row>
    <row r="12" spans="1:12" ht="18.75" customHeight="1" x14ac:dyDescent="0.3">
      <c r="A12" s="87" t="s">
        <v>169</v>
      </c>
      <c r="B12" s="88">
        <v>44310</v>
      </c>
      <c r="C12" s="79" t="s">
        <v>107</v>
      </c>
      <c r="D12" s="91">
        <v>44310</v>
      </c>
      <c r="E12" s="93" t="s">
        <v>107</v>
      </c>
      <c r="F12" s="80" t="s">
        <v>187</v>
      </c>
      <c r="G12" s="80" t="s">
        <v>29</v>
      </c>
      <c r="H12" s="80" t="s">
        <v>30</v>
      </c>
      <c r="I12" s="80" t="s">
        <v>39</v>
      </c>
      <c r="J12" s="94"/>
      <c r="K12" s="82" t="s">
        <v>208</v>
      </c>
      <c r="L12" s="83"/>
    </row>
    <row r="13" spans="1:12" ht="18.75" customHeight="1" x14ac:dyDescent="0.3">
      <c r="A13" s="89" t="s">
        <v>170</v>
      </c>
      <c r="B13" s="90">
        <v>44319</v>
      </c>
      <c r="C13" s="78" t="s">
        <v>173</v>
      </c>
      <c r="D13" s="92">
        <v>44319</v>
      </c>
      <c r="E13" s="78" t="s">
        <v>173</v>
      </c>
      <c r="F13" s="58" t="s">
        <v>214</v>
      </c>
      <c r="G13" s="58" t="s">
        <v>29</v>
      </c>
      <c r="H13" s="58" t="s">
        <v>30</v>
      </c>
      <c r="I13" s="58" t="s">
        <v>12</v>
      </c>
      <c r="J13" s="57" t="s">
        <v>42</v>
      </c>
      <c r="K13" s="60" t="s">
        <v>32</v>
      </c>
      <c r="L13" s="61"/>
    </row>
    <row r="14" spans="1:12" ht="18.75" customHeight="1" x14ac:dyDescent="0.3">
      <c r="A14" s="87" t="s">
        <v>96</v>
      </c>
      <c r="B14" s="88">
        <v>44332</v>
      </c>
      <c r="C14" s="79" t="s">
        <v>147</v>
      </c>
      <c r="D14" s="91">
        <v>44332</v>
      </c>
      <c r="E14" s="93" t="s">
        <v>147</v>
      </c>
      <c r="F14" s="80" t="s">
        <v>311</v>
      </c>
      <c r="G14" s="80" t="s">
        <v>29</v>
      </c>
      <c r="H14" s="80" t="s">
        <v>30</v>
      </c>
      <c r="I14" s="80" t="s">
        <v>12</v>
      </c>
      <c r="J14" s="94"/>
      <c r="K14" s="82" t="s">
        <v>194</v>
      </c>
      <c r="L14" s="83"/>
    </row>
    <row r="15" spans="1:12" ht="18.75" customHeight="1" x14ac:dyDescent="0.25">
      <c r="A15" s="89" t="s">
        <v>170</v>
      </c>
      <c r="B15" s="76">
        <v>44336</v>
      </c>
      <c r="C15" s="74" t="s">
        <v>97</v>
      </c>
      <c r="D15" s="99">
        <v>44336</v>
      </c>
      <c r="E15" s="74" t="s">
        <v>97</v>
      </c>
      <c r="F15" s="58" t="s">
        <v>103</v>
      </c>
      <c r="G15" s="58" t="s">
        <v>29</v>
      </c>
      <c r="H15" s="58" t="s">
        <v>30</v>
      </c>
      <c r="I15" s="58" t="s">
        <v>39</v>
      </c>
      <c r="J15" s="57" t="s">
        <v>104</v>
      </c>
      <c r="K15" s="59" t="s">
        <v>72</v>
      </c>
      <c r="L15" s="61"/>
    </row>
    <row r="16" spans="1:12" ht="18.75" customHeight="1" x14ac:dyDescent="0.3">
      <c r="A16" s="87" t="s">
        <v>170</v>
      </c>
      <c r="B16" s="88">
        <v>44343</v>
      </c>
      <c r="C16" s="79" t="s">
        <v>97</v>
      </c>
      <c r="D16" s="91">
        <v>44343</v>
      </c>
      <c r="E16" s="93" t="s">
        <v>97</v>
      </c>
      <c r="F16" s="80" t="s">
        <v>113</v>
      </c>
      <c r="G16" s="80" t="s">
        <v>29</v>
      </c>
      <c r="H16" s="80" t="s">
        <v>30</v>
      </c>
      <c r="I16" s="80" t="s">
        <v>12</v>
      </c>
      <c r="J16" s="94" t="s">
        <v>42</v>
      </c>
      <c r="K16" s="82" t="s">
        <v>32</v>
      </c>
      <c r="L16" s="83"/>
    </row>
    <row r="17" spans="1:12" ht="18.75" customHeight="1" x14ac:dyDescent="0.3">
      <c r="A17" s="102" t="s">
        <v>171</v>
      </c>
      <c r="B17" s="90">
        <v>44352</v>
      </c>
      <c r="C17" s="78" t="s">
        <v>107</v>
      </c>
      <c r="D17" s="92">
        <v>44353</v>
      </c>
      <c r="E17" s="140" t="s">
        <v>147</v>
      </c>
      <c r="F17" s="58" t="s">
        <v>321</v>
      </c>
      <c r="G17" s="58" t="s">
        <v>322</v>
      </c>
      <c r="H17" s="58" t="s">
        <v>30</v>
      </c>
      <c r="I17" s="58" t="s">
        <v>12</v>
      </c>
      <c r="J17" s="59" t="s">
        <v>323</v>
      </c>
      <c r="K17" s="60" t="s">
        <v>54</v>
      </c>
      <c r="L17" s="61"/>
    </row>
    <row r="18" spans="1:12" ht="18.75" customHeight="1" x14ac:dyDescent="0.3">
      <c r="A18" s="87" t="s">
        <v>171</v>
      </c>
      <c r="B18" s="88">
        <v>44373</v>
      </c>
      <c r="C18" s="79" t="s">
        <v>107</v>
      </c>
      <c r="D18" s="91">
        <v>44373</v>
      </c>
      <c r="E18" s="93" t="s">
        <v>107</v>
      </c>
      <c r="F18" s="80" t="s">
        <v>105</v>
      </c>
      <c r="G18" s="80" t="s">
        <v>29</v>
      </c>
      <c r="H18" s="80" t="s">
        <v>30</v>
      </c>
      <c r="I18" s="80" t="s">
        <v>12</v>
      </c>
      <c r="J18" s="94" t="s">
        <v>348</v>
      </c>
      <c r="K18" s="82" t="s">
        <v>32</v>
      </c>
      <c r="L18" s="83"/>
    </row>
    <row r="19" spans="1:12" ht="18.75" customHeight="1" x14ac:dyDescent="0.3">
      <c r="A19" s="89" t="s">
        <v>137</v>
      </c>
      <c r="B19" s="90">
        <v>44431</v>
      </c>
      <c r="C19" s="78" t="s">
        <v>173</v>
      </c>
      <c r="D19" s="92">
        <v>44431</v>
      </c>
      <c r="E19" s="78" t="s">
        <v>173</v>
      </c>
      <c r="F19" s="58" t="s">
        <v>130</v>
      </c>
      <c r="G19" s="58" t="s">
        <v>29</v>
      </c>
      <c r="H19" s="58" t="s">
        <v>30</v>
      </c>
      <c r="I19" s="58" t="s">
        <v>12</v>
      </c>
      <c r="J19" s="57" t="s">
        <v>42</v>
      </c>
      <c r="K19" s="60" t="s">
        <v>72</v>
      </c>
      <c r="L19" s="61"/>
    </row>
    <row r="20" spans="1:12" ht="18.75" customHeight="1" x14ac:dyDescent="0.3">
      <c r="A20" s="87" t="s">
        <v>174</v>
      </c>
      <c r="B20" s="157">
        <v>44440</v>
      </c>
      <c r="C20" s="158" t="s">
        <v>143</v>
      </c>
      <c r="D20" s="159">
        <v>44440</v>
      </c>
      <c r="E20" s="160" t="s">
        <v>143</v>
      </c>
      <c r="F20" s="136" t="s">
        <v>135</v>
      </c>
      <c r="G20" s="80" t="s">
        <v>29</v>
      </c>
      <c r="H20" s="80" t="s">
        <v>30</v>
      </c>
      <c r="I20" s="80" t="s">
        <v>39</v>
      </c>
      <c r="J20" s="94"/>
      <c r="K20" s="82" t="s">
        <v>40</v>
      </c>
      <c r="L20" s="83"/>
    </row>
    <row r="21" spans="1:12" ht="18.75" customHeight="1" x14ac:dyDescent="0.25">
      <c r="A21" s="89" t="s">
        <v>174</v>
      </c>
      <c r="B21" s="76">
        <v>44454</v>
      </c>
      <c r="C21" s="74" t="s">
        <v>143</v>
      </c>
      <c r="D21" s="99">
        <v>44457</v>
      </c>
      <c r="E21" s="74" t="s">
        <v>107</v>
      </c>
      <c r="F21" s="58" t="s">
        <v>321</v>
      </c>
      <c r="G21" s="58" t="s">
        <v>421</v>
      </c>
      <c r="H21" s="58" t="s">
        <v>30</v>
      </c>
      <c r="I21" s="58" t="s">
        <v>12</v>
      </c>
      <c r="J21" s="57" t="s">
        <v>353</v>
      </c>
      <c r="K21" s="59" t="s">
        <v>54</v>
      </c>
      <c r="L21" s="61"/>
    </row>
    <row r="22" spans="1:12" ht="18.75" customHeight="1" x14ac:dyDescent="0.3">
      <c r="A22" s="87" t="s">
        <v>175</v>
      </c>
      <c r="B22" s="88">
        <v>44489</v>
      </c>
      <c r="C22" s="79" t="s">
        <v>143</v>
      </c>
      <c r="D22" s="91">
        <v>44493</v>
      </c>
      <c r="E22" s="93" t="s">
        <v>147</v>
      </c>
      <c r="F22" s="80" t="s">
        <v>23</v>
      </c>
      <c r="G22" s="80" t="s">
        <v>29</v>
      </c>
      <c r="H22" s="80" t="s">
        <v>30</v>
      </c>
      <c r="I22" s="80" t="s">
        <v>15</v>
      </c>
      <c r="J22" s="94" t="s">
        <v>152</v>
      </c>
      <c r="K22" s="82" t="s">
        <v>54</v>
      </c>
      <c r="L22" s="83"/>
    </row>
    <row r="23" spans="1:12" ht="18.75" customHeight="1" x14ac:dyDescent="0.3">
      <c r="A23" s="102" t="s">
        <v>153</v>
      </c>
      <c r="B23" s="90">
        <v>44517</v>
      </c>
      <c r="C23" s="78" t="s">
        <v>143</v>
      </c>
      <c r="D23" s="92">
        <v>44517</v>
      </c>
      <c r="E23" s="140" t="s">
        <v>143</v>
      </c>
      <c r="F23" s="58" t="s">
        <v>157</v>
      </c>
      <c r="G23" s="58" t="s">
        <v>29</v>
      </c>
      <c r="H23" s="58" t="s">
        <v>30</v>
      </c>
      <c r="I23" s="58" t="s">
        <v>39</v>
      </c>
      <c r="J23" s="59" t="s">
        <v>42</v>
      </c>
      <c r="K23" s="60" t="s">
        <v>32</v>
      </c>
      <c r="L23" s="61"/>
    </row>
    <row r="24" spans="1:12" ht="18.75" customHeight="1" x14ac:dyDescent="0.3">
      <c r="A24" s="87" t="s">
        <v>177</v>
      </c>
      <c r="B24" s="88">
        <v>44546</v>
      </c>
      <c r="C24" s="79" t="s">
        <v>97</v>
      </c>
      <c r="D24" s="91">
        <v>44546</v>
      </c>
      <c r="E24" s="93" t="s">
        <v>97</v>
      </c>
      <c r="F24" s="80" t="s">
        <v>162</v>
      </c>
      <c r="G24" s="80" t="s">
        <v>29</v>
      </c>
      <c r="H24" s="80" t="s">
        <v>30</v>
      </c>
      <c r="I24" s="80" t="s">
        <v>15</v>
      </c>
      <c r="J24" s="94" t="s">
        <v>163</v>
      </c>
      <c r="K24" s="82" t="s">
        <v>32</v>
      </c>
      <c r="L24" s="83"/>
    </row>
    <row r="25" spans="1:12" ht="18.75" customHeight="1" x14ac:dyDescent="0.3">
      <c r="A25" s="89" t="s">
        <v>177</v>
      </c>
      <c r="B25" s="141">
        <v>44559</v>
      </c>
      <c r="C25" s="142" t="s">
        <v>143</v>
      </c>
      <c r="D25" s="143">
        <v>44559</v>
      </c>
      <c r="E25" s="142" t="s">
        <v>143</v>
      </c>
      <c r="F25" s="144" t="s">
        <v>374</v>
      </c>
      <c r="G25" s="58" t="s">
        <v>29</v>
      </c>
      <c r="H25" s="58" t="s">
        <v>30</v>
      </c>
      <c r="I25" s="58" t="s">
        <v>15</v>
      </c>
      <c r="J25" s="57" t="s">
        <v>165</v>
      </c>
      <c r="K25" s="60" t="s">
        <v>32</v>
      </c>
      <c r="L25" s="86"/>
    </row>
  </sheetData>
  <conditionalFormatting sqref="C1:C26">
    <cfRule type="containsErrors" dxfId="1" priority="2">
      <formula>ISERROR(C1)</formula>
    </cfRule>
  </conditionalFormatting>
  <conditionalFormatting sqref="E1:E26">
    <cfRule type="containsErrors" dxfId="0" priority="1">
      <formula>ISERROR(E1)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464BC-1CED-4BF2-A51B-3DD8AB9070C3}">
  <sheetPr>
    <pageSetUpPr fitToPage="1"/>
  </sheetPr>
  <dimension ref="A1:G33"/>
  <sheetViews>
    <sheetView zoomScale="70" zoomScaleNormal="70" workbookViewId="0">
      <selection activeCell="A5" sqref="A5"/>
    </sheetView>
  </sheetViews>
  <sheetFormatPr baseColWidth="10" defaultColWidth="34" defaultRowHeight="13.2" x14ac:dyDescent="0.25"/>
  <cols>
    <col min="1" max="1" width="14.6640625" style="22" bestFit="1" customWidth="1"/>
    <col min="2" max="2" width="21.6640625" style="22" customWidth="1"/>
    <col min="3" max="3" width="15.6640625" style="22" bestFit="1" customWidth="1"/>
    <col min="4" max="4" width="26.6640625" style="22" customWidth="1"/>
    <col min="5" max="5" width="54.6640625" style="22" customWidth="1"/>
    <col min="6" max="6" width="45.109375" style="22" bestFit="1" customWidth="1"/>
    <col min="7" max="16384" width="34" style="22"/>
  </cols>
  <sheetData>
    <row r="1" spans="1:7" ht="18" customHeight="1" x14ac:dyDescent="0.25">
      <c r="A1" s="13" t="s">
        <v>0</v>
      </c>
      <c r="B1" s="14" t="s">
        <v>262</v>
      </c>
      <c r="C1" s="15" t="s">
        <v>5</v>
      </c>
      <c r="D1" s="13" t="s">
        <v>6</v>
      </c>
      <c r="E1" s="13" t="s">
        <v>4</v>
      </c>
      <c r="F1" s="13" t="s">
        <v>8</v>
      </c>
      <c r="G1" s="16" t="s">
        <v>9</v>
      </c>
    </row>
    <row r="2" spans="1:7" ht="13.8" x14ac:dyDescent="0.25">
      <c r="A2" s="17" t="s">
        <v>166</v>
      </c>
      <c r="B2" s="18" t="s">
        <v>422</v>
      </c>
      <c r="C2" s="17" t="s">
        <v>423</v>
      </c>
      <c r="D2" s="17" t="s">
        <v>30</v>
      </c>
      <c r="E2" s="17" t="s">
        <v>424</v>
      </c>
      <c r="F2" s="17">
        <v>1000</v>
      </c>
      <c r="G2" s="19" t="s">
        <v>47</v>
      </c>
    </row>
    <row r="3" spans="1:7" ht="13.8" x14ac:dyDescent="0.25">
      <c r="A3" s="17" t="s">
        <v>166</v>
      </c>
      <c r="B3" s="18" t="s">
        <v>266</v>
      </c>
      <c r="C3" s="17" t="s">
        <v>29</v>
      </c>
      <c r="D3" s="17" t="s">
        <v>30</v>
      </c>
      <c r="E3" s="17" t="s">
        <v>41</v>
      </c>
      <c r="F3" s="17" t="s">
        <v>42</v>
      </c>
      <c r="G3" s="19" t="s">
        <v>32</v>
      </c>
    </row>
    <row r="4" spans="1:7" ht="13.8" x14ac:dyDescent="0.25">
      <c r="A4" s="17" t="s">
        <v>166</v>
      </c>
      <c r="B4" s="18" t="s">
        <v>267</v>
      </c>
      <c r="C4" s="17" t="s">
        <v>29</v>
      </c>
      <c r="D4" s="17" t="s">
        <v>30</v>
      </c>
      <c r="E4" s="17" t="s">
        <v>23</v>
      </c>
      <c r="F4" s="17" t="s">
        <v>31</v>
      </c>
      <c r="G4" s="20" t="s">
        <v>32</v>
      </c>
    </row>
    <row r="5" spans="1:7" ht="13.8" x14ac:dyDescent="0.25">
      <c r="A5" s="17" t="s">
        <v>167</v>
      </c>
      <c r="B5" s="18" t="s">
        <v>425</v>
      </c>
      <c r="C5" s="17" t="s">
        <v>90</v>
      </c>
      <c r="D5" s="17" t="s">
        <v>30</v>
      </c>
      <c r="E5" s="17" t="s">
        <v>426</v>
      </c>
      <c r="F5" s="17" t="s">
        <v>427</v>
      </c>
      <c r="G5" s="20" t="s">
        <v>428</v>
      </c>
    </row>
    <row r="6" spans="1:7" ht="13.8" x14ac:dyDescent="0.25">
      <c r="A6" s="17" t="s">
        <v>167</v>
      </c>
      <c r="B6" s="18" t="s">
        <v>202</v>
      </c>
      <c r="C6" s="17" t="s">
        <v>29</v>
      </c>
      <c r="D6" s="17" t="s">
        <v>30</v>
      </c>
      <c r="E6" s="17" t="s">
        <v>278</v>
      </c>
      <c r="F6" s="17"/>
      <c r="G6" s="21" t="s">
        <v>40</v>
      </c>
    </row>
    <row r="7" spans="1:7" ht="13.8" x14ac:dyDescent="0.25">
      <c r="A7" s="17" t="s">
        <v>168</v>
      </c>
      <c r="B7" s="18" t="s">
        <v>285</v>
      </c>
      <c r="C7" s="17" t="s">
        <v>29</v>
      </c>
      <c r="D7" s="17" t="s">
        <v>30</v>
      </c>
      <c r="E7" s="17" t="s">
        <v>52</v>
      </c>
      <c r="F7" s="17" t="s">
        <v>42</v>
      </c>
      <c r="G7" s="21" t="s">
        <v>32</v>
      </c>
    </row>
    <row r="8" spans="1:7" ht="13.8" x14ac:dyDescent="0.25">
      <c r="A8" s="17" t="s">
        <v>168</v>
      </c>
      <c r="B8" s="18" t="s">
        <v>290</v>
      </c>
      <c r="C8" s="17" t="s">
        <v>29</v>
      </c>
      <c r="D8" s="17" t="s">
        <v>30</v>
      </c>
      <c r="E8" s="17" t="s">
        <v>70</v>
      </c>
      <c r="F8" s="17" t="s">
        <v>71</v>
      </c>
      <c r="G8" s="21" t="s">
        <v>72</v>
      </c>
    </row>
    <row r="9" spans="1:7" ht="13.8" x14ac:dyDescent="0.25">
      <c r="A9" s="17" t="s">
        <v>168</v>
      </c>
      <c r="B9" s="18" t="s">
        <v>291</v>
      </c>
      <c r="C9" s="17" t="s">
        <v>30</v>
      </c>
      <c r="D9" s="17" t="s">
        <v>30</v>
      </c>
      <c r="E9" s="17" t="s">
        <v>73</v>
      </c>
      <c r="F9" s="17" t="s">
        <v>71</v>
      </c>
      <c r="G9" s="21" t="s">
        <v>74</v>
      </c>
    </row>
    <row r="10" spans="1:7" ht="13.8" x14ac:dyDescent="0.25">
      <c r="A10" s="17" t="s">
        <v>168</v>
      </c>
      <c r="B10" s="18" t="s">
        <v>292</v>
      </c>
      <c r="C10" s="17" t="s">
        <v>29</v>
      </c>
      <c r="D10" s="17" t="s">
        <v>30</v>
      </c>
      <c r="E10" s="17" t="s">
        <v>212</v>
      </c>
      <c r="F10" s="17" t="s">
        <v>210</v>
      </c>
      <c r="G10" s="21" t="s">
        <v>40</v>
      </c>
    </row>
    <row r="11" spans="1:7" ht="13.8" x14ac:dyDescent="0.25">
      <c r="A11" s="17" t="s">
        <v>168</v>
      </c>
      <c r="B11" s="18" t="s">
        <v>293</v>
      </c>
      <c r="C11" s="17" t="s">
        <v>29</v>
      </c>
      <c r="D11" s="17" t="s">
        <v>30</v>
      </c>
      <c r="E11" s="17" t="s">
        <v>294</v>
      </c>
      <c r="F11" s="17" t="s">
        <v>295</v>
      </c>
      <c r="G11" s="21" t="s">
        <v>296</v>
      </c>
    </row>
    <row r="12" spans="1:7" ht="13.8" x14ac:dyDescent="0.25">
      <c r="A12" s="17" t="s">
        <v>168</v>
      </c>
      <c r="B12" s="18" t="s">
        <v>297</v>
      </c>
      <c r="C12" s="17" t="s">
        <v>29</v>
      </c>
      <c r="D12" s="17" t="s">
        <v>30</v>
      </c>
      <c r="E12" s="17" t="s">
        <v>191</v>
      </c>
      <c r="F12" s="17" t="s">
        <v>429</v>
      </c>
      <c r="G12" s="21" t="s">
        <v>299</v>
      </c>
    </row>
    <row r="13" spans="1:7" ht="13.8" x14ac:dyDescent="0.25">
      <c r="A13" s="17" t="s">
        <v>169</v>
      </c>
      <c r="B13" s="18" t="s">
        <v>300</v>
      </c>
      <c r="C13" s="17" t="s">
        <v>29</v>
      </c>
      <c r="D13" s="17" t="s">
        <v>30</v>
      </c>
      <c r="E13" s="17" t="s">
        <v>91</v>
      </c>
      <c r="F13" s="17" t="s">
        <v>42</v>
      </c>
      <c r="G13" s="21" t="s">
        <v>92</v>
      </c>
    </row>
    <row r="14" spans="1:7" ht="13.8" x14ac:dyDescent="0.25">
      <c r="A14" s="17" t="s">
        <v>169</v>
      </c>
      <c r="B14" s="18" t="s">
        <v>430</v>
      </c>
      <c r="C14" s="17" t="s">
        <v>431</v>
      </c>
      <c r="D14" s="17" t="s">
        <v>30</v>
      </c>
      <c r="E14" s="17" t="s">
        <v>432</v>
      </c>
      <c r="F14" s="17" t="s">
        <v>427</v>
      </c>
      <c r="G14" s="21" t="s">
        <v>433</v>
      </c>
    </row>
    <row r="15" spans="1:7" ht="13.8" x14ac:dyDescent="0.25">
      <c r="A15" s="17" t="s">
        <v>169</v>
      </c>
      <c r="B15" s="18" t="s">
        <v>301</v>
      </c>
      <c r="C15" s="17" t="s">
        <v>29</v>
      </c>
      <c r="D15" s="17" t="s">
        <v>30</v>
      </c>
      <c r="E15" s="17" t="s">
        <v>434</v>
      </c>
      <c r="F15" s="17" t="s">
        <v>435</v>
      </c>
      <c r="G15" s="21" t="s">
        <v>208</v>
      </c>
    </row>
    <row r="16" spans="1:7" ht="13.8" x14ac:dyDescent="0.25">
      <c r="A16" s="17" t="s">
        <v>170</v>
      </c>
      <c r="B16" s="18" t="s">
        <v>436</v>
      </c>
      <c r="C16" s="17" t="s">
        <v>431</v>
      </c>
      <c r="D16" s="17" t="s">
        <v>30</v>
      </c>
      <c r="E16" s="17" t="s">
        <v>437</v>
      </c>
      <c r="F16" s="45" t="s">
        <v>427</v>
      </c>
      <c r="G16" s="17" t="s">
        <v>438</v>
      </c>
    </row>
    <row r="17" spans="1:7" ht="13.8" x14ac:dyDescent="0.25">
      <c r="A17" s="17" t="s">
        <v>170</v>
      </c>
      <c r="B17" s="18" t="s">
        <v>302</v>
      </c>
      <c r="C17" s="17" t="s">
        <v>29</v>
      </c>
      <c r="D17" s="17" t="s">
        <v>30</v>
      </c>
      <c r="E17" s="17" t="s">
        <v>214</v>
      </c>
      <c r="F17" s="17" t="s">
        <v>42</v>
      </c>
      <c r="G17" s="21" t="s">
        <v>32</v>
      </c>
    </row>
    <row r="18" spans="1:7" ht="13.8" x14ac:dyDescent="0.25">
      <c r="A18" s="17" t="s">
        <v>170</v>
      </c>
      <c r="B18" s="18" t="s">
        <v>439</v>
      </c>
      <c r="C18" s="17" t="s">
        <v>29</v>
      </c>
      <c r="D18" s="17" t="s">
        <v>30</v>
      </c>
      <c r="E18" s="17" t="s">
        <v>311</v>
      </c>
      <c r="F18" s="17" t="s">
        <v>440</v>
      </c>
      <c r="G18" s="21" t="s">
        <v>32</v>
      </c>
    </row>
    <row r="19" spans="1:7" ht="13.8" x14ac:dyDescent="0.25">
      <c r="A19" s="17" t="s">
        <v>96</v>
      </c>
      <c r="B19" s="18" t="s">
        <v>441</v>
      </c>
      <c r="C19" s="17" t="s">
        <v>442</v>
      </c>
      <c r="D19" s="17" t="s">
        <v>30</v>
      </c>
      <c r="E19" s="17" t="s">
        <v>311</v>
      </c>
      <c r="F19" s="17" t="s">
        <v>443</v>
      </c>
      <c r="G19" s="21" t="s">
        <v>32</v>
      </c>
    </row>
    <row r="20" spans="1:7" ht="13.8" x14ac:dyDescent="0.25">
      <c r="A20" s="17" t="s">
        <v>170</v>
      </c>
      <c r="B20" s="18" t="s">
        <v>316</v>
      </c>
      <c r="C20" s="17" t="s">
        <v>29</v>
      </c>
      <c r="D20" s="17" t="s">
        <v>30</v>
      </c>
      <c r="E20" s="17" t="s">
        <v>113</v>
      </c>
      <c r="F20" s="17" t="s">
        <v>42</v>
      </c>
      <c r="G20" s="21" t="s">
        <v>32</v>
      </c>
    </row>
    <row r="21" spans="1:7" ht="13.8" x14ac:dyDescent="0.25">
      <c r="A21" s="17" t="s">
        <v>171</v>
      </c>
      <c r="B21" s="18" t="s">
        <v>320</v>
      </c>
      <c r="C21" s="17" t="s">
        <v>322</v>
      </c>
      <c r="D21" s="17" t="s">
        <v>30</v>
      </c>
      <c r="E21" s="17" t="s">
        <v>321</v>
      </c>
      <c r="F21" s="17" t="s">
        <v>323</v>
      </c>
      <c r="G21" s="21" t="s">
        <v>54</v>
      </c>
    </row>
    <row r="22" spans="1:7" ht="13.8" x14ac:dyDescent="0.25">
      <c r="A22" s="17" t="s">
        <v>444</v>
      </c>
      <c r="B22" s="18" t="s">
        <v>445</v>
      </c>
      <c r="C22" s="17" t="s">
        <v>446</v>
      </c>
      <c r="D22" s="17" t="s">
        <v>30</v>
      </c>
      <c r="E22" s="17" t="s">
        <v>447</v>
      </c>
      <c r="F22" s="17" t="s">
        <v>431</v>
      </c>
      <c r="G22" s="21" t="s">
        <v>447</v>
      </c>
    </row>
    <row r="23" spans="1:7" ht="13.8" x14ac:dyDescent="0.25">
      <c r="A23" s="17" t="s">
        <v>137</v>
      </c>
      <c r="B23" s="18" t="s">
        <v>345</v>
      </c>
      <c r="C23" s="17" t="s">
        <v>29</v>
      </c>
      <c r="D23" s="17" t="s">
        <v>30</v>
      </c>
      <c r="E23" s="17" t="s">
        <v>130</v>
      </c>
      <c r="F23" s="17" t="s">
        <v>42</v>
      </c>
      <c r="G23" s="21" t="s">
        <v>72</v>
      </c>
    </row>
    <row r="24" spans="1:7" ht="13.8" x14ac:dyDescent="0.25">
      <c r="A24" s="17" t="s">
        <v>137</v>
      </c>
      <c r="B24" s="18" t="s">
        <v>448</v>
      </c>
      <c r="C24" s="17" t="s">
        <v>29</v>
      </c>
      <c r="D24" s="17" t="s">
        <v>30</v>
      </c>
      <c r="E24" s="17" t="s">
        <v>347</v>
      </c>
      <c r="F24" s="17" t="s">
        <v>163</v>
      </c>
      <c r="G24" s="21" t="s">
        <v>32</v>
      </c>
    </row>
    <row r="25" spans="1:7" ht="13.8" x14ac:dyDescent="0.25">
      <c r="A25" s="17" t="s">
        <v>137</v>
      </c>
      <c r="B25" s="18" t="s">
        <v>448</v>
      </c>
      <c r="C25" s="17" t="s">
        <v>29</v>
      </c>
      <c r="D25" s="17" t="s">
        <v>30</v>
      </c>
      <c r="E25" s="17" t="s">
        <v>349</v>
      </c>
      <c r="F25" s="44" t="s">
        <v>163</v>
      </c>
      <c r="G25" s="21" t="s">
        <v>32</v>
      </c>
    </row>
    <row r="26" spans="1:7" ht="13.8" x14ac:dyDescent="0.25">
      <c r="A26" s="17" t="s">
        <v>174</v>
      </c>
      <c r="B26" s="18" t="s">
        <v>449</v>
      </c>
      <c r="C26" s="17" t="s">
        <v>431</v>
      </c>
      <c r="D26" s="17" t="s">
        <v>30</v>
      </c>
      <c r="E26" s="17" t="s">
        <v>437</v>
      </c>
      <c r="F26" s="46" t="s">
        <v>427</v>
      </c>
      <c r="G26" s="43" t="s">
        <v>450</v>
      </c>
    </row>
    <row r="27" spans="1:7" ht="13.8" x14ac:dyDescent="0.25">
      <c r="A27" s="17" t="s">
        <v>174</v>
      </c>
      <c r="B27" s="18" t="s">
        <v>451</v>
      </c>
      <c r="C27" s="17" t="s">
        <v>431</v>
      </c>
      <c r="D27" s="17" t="s">
        <v>30</v>
      </c>
      <c r="E27" s="17" t="s">
        <v>437</v>
      </c>
      <c r="F27" s="46" t="s">
        <v>427</v>
      </c>
      <c r="G27" s="43" t="s">
        <v>452</v>
      </c>
    </row>
    <row r="28" spans="1:7" ht="13.8" x14ac:dyDescent="0.25">
      <c r="A28" s="17" t="s">
        <v>174</v>
      </c>
      <c r="B28" s="18" t="s">
        <v>453</v>
      </c>
      <c r="C28" s="17" t="s">
        <v>454</v>
      </c>
      <c r="D28" s="17" t="s">
        <v>30</v>
      </c>
      <c r="E28" s="17" t="s">
        <v>321</v>
      </c>
      <c r="F28" s="42" t="s">
        <v>353</v>
      </c>
      <c r="G28" s="21" t="s">
        <v>54</v>
      </c>
    </row>
    <row r="29" spans="1:7" ht="13.8" x14ac:dyDescent="0.25">
      <c r="A29" s="17" t="s">
        <v>174</v>
      </c>
      <c r="B29" s="18" t="s">
        <v>202</v>
      </c>
      <c r="C29" s="17" t="s">
        <v>29</v>
      </c>
      <c r="D29" s="17" t="s">
        <v>30</v>
      </c>
      <c r="E29" s="17" t="s">
        <v>354</v>
      </c>
      <c r="F29" s="17"/>
      <c r="G29" s="21" t="s">
        <v>40</v>
      </c>
    </row>
    <row r="30" spans="1:7" ht="13.8" x14ac:dyDescent="0.25">
      <c r="A30" s="17" t="s">
        <v>455</v>
      </c>
      <c r="B30" s="18" t="s">
        <v>357</v>
      </c>
      <c r="C30" s="17" t="s">
        <v>29</v>
      </c>
      <c r="D30" s="17" t="s">
        <v>30</v>
      </c>
      <c r="E30" s="17" t="s">
        <v>23</v>
      </c>
      <c r="F30" s="17" t="s">
        <v>152</v>
      </c>
      <c r="G30" s="21" t="s">
        <v>54</v>
      </c>
    </row>
    <row r="31" spans="1:7" ht="13.8" x14ac:dyDescent="0.25">
      <c r="A31" s="17" t="s">
        <v>367</v>
      </c>
      <c r="B31" s="18" t="s">
        <v>368</v>
      </c>
      <c r="C31" s="17" t="s">
        <v>30</v>
      </c>
      <c r="D31" s="17" t="s">
        <v>30</v>
      </c>
      <c r="E31" s="17" t="s">
        <v>157</v>
      </c>
      <c r="F31" s="17" t="s">
        <v>42</v>
      </c>
      <c r="G31" s="21" t="s">
        <v>32</v>
      </c>
    </row>
    <row r="32" spans="1:7" ht="13.8" x14ac:dyDescent="0.25">
      <c r="A32" s="17" t="s">
        <v>177</v>
      </c>
      <c r="B32" s="18" t="s">
        <v>372</v>
      </c>
      <c r="C32" s="17" t="s">
        <v>29</v>
      </c>
      <c r="D32" s="17" t="s">
        <v>30</v>
      </c>
      <c r="E32" s="17" t="s">
        <v>162</v>
      </c>
      <c r="F32" s="17" t="s">
        <v>163</v>
      </c>
      <c r="G32" s="21" t="s">
        <v>32</v>
      </c>
    </row>
    <row r="33" spans="1:7" ht="13.8" x14ac:dyDescent="0.25">
      <c r="A33" s="17" t="s">
        <v>177</v>
      </c>
      <c r="B33" s="18" t="s">
        <v>373</v>
      </c>
      <c r="C33" s="17" t="s">
        <v>29</v>
      </c>
      <c r="D33" s="17" t="s">
        <v>30</v>
      </c>
      <c r="E33" s="17" t="s">
        <v>374</v>
      </c>
      <c r="F33" s="17" t="s">
        <v>165</v>
      </c>
      <c r="G33" s="21" t="s">
        <v>32</v>
      </c>
    </row>
  </sheetData>
  <autoFilter ref="A1:G34" xr:uid="{1E1F0854-AC48-4D60-AEFC-99E5BBF6DC85}"/>
  <phoneticPr fontId="8" type="noConversion"/>
  <pageMargins left="0.7" right="0.7" top="0.75" bottom="0.75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F8619-2868-4AEF-BBA7-72A4DFD01A38}">
  <dimension ref="A1:N67"/>
  <sheetViews>
    <sheetView tabSelected="1" zoomScale="70" zoomScaleNormal="70" workbookViewId="0">
      <selection activeCell="L26" sqref="L26"/>
    </sheetView>
  </sheetViews>
  <sheetFormatPr baseColWidth="10" defaultRowHeight="13.2" x14ac:dyDescent="0.25"/>
  <cols>
    <col min="1" max="1" width="12.5546875" customWidth="1"/>
    <col min="3" max="3" width="0.21875" customWidth="1"/>
    <col min="4" max="4" width="8.33203125" customWidth="1"/>
    <col min="5" max="5" width="13.109375" customWidth="1"/>
    <col min="6" max="6" width="11.5546875" hidden="1" customWidth="1"/>
    <col min="7" max="7" width="9.6640625" customWidth="1"/>
    <col min="8" max="8" width="29.33203125" customWidth="1"/>
    <col min="9" max="9" width="19.77734375" customWidth="1"/>
    <col min="10" max="10" width="14.88671875" customWidth="1"/>
    <col min="11" max="11" width="10.109375" customWidth="1"/>
    <col min="12" max="12" width="8.77734375" customWidth="1"/>
    <col min="13" max="13" width="16.21875" customWidth="1"/>
  </cols>
  <sheetData>
    <row r="1" spans="1:14" ht="21" x14ac:dyDescent="0.25">
      <c r="A1" s="726">
        <v>2026</v>
      </c>
      <c r="B1" s="729"/>
      <c r="C1" s="730"/>
      <c r="D1" s="728"/>
      <c r="E1" s="731"/>
      <c r="F1" s="732"/>
      <c r="G1" s="733"/>
      <c r="H1" s="728"/>
      <c r="I1" s="728" t="s">
        <v>495</v>
      </c>
      <c r="J1" s="728" t="s">
        <v>6</v>
      </c>
      <c r="K1" s="728" t="s">
        <v>493</v>
      </c>
      <c r="L1" s="734" t="s">
        <v>496</v>
      </c>
      <c r="M1" s="734" t="s">
        <v>494</v>
      </c>
      <c r="N1" s="727"/>
    </row>
    <row r="2" spans="1:14" ht="15.6" x14ac:dyDescent="0.25">
      <c r="A2" s="338" t="s">
        <v>166</v>
      </c>
      <c r="B2" s="337">
        <v>46027</v>
      </c>
      <c r="C2" s="735"/>
      <c r="D2" s="338" t="s">
        <v>173</v>
      </c>
      <c r="E2" s="337">
        <v>46030</v>
      </c>
      <c r="F2" s="736"/>
      <c r="G2" s="338" t="s">
        <v>97</v>
      </c>
      <c r="H2" s="338" t="s">
        <v>456</v>
      </c>
      <c r="I2" s="338" t="s">
        <v>29</v>
      </c>
      <c r="J2" s="338" t="s">
        <v>30</v>
      </c>
      <c r="K2" s="338" t="s">
        <v>457</v>
      </c>
      <c r="L2" s="167"/>
      <c r="M2" s="167"/>
    </row>
    <row r="3" spans="1:14" ht="31.2" x14ac:dyDescent="0.3">
      <c r="A3" s="691" t="s">
        <v>166</v>
      </c>
      <c r="B3" s="697">
        <v>46027</v>
      </c>
      <c r="C3" s="698"/>
      <c r="D3" s="691" t="s">
        <v>173</v>
      </c>
      <c r="E3" s="697">
        <v>46030</v>
      </c>
      <c r="F3" s="699"/>
      <c r="G3" s="691" t="s">
        <v>97</v>
      </c>
      <c r="H3" s="701" t="s">
        <v>23</v>
      </c>
      <c r="I3" s="701" t="s">
        <v>24</v>
      </c>
      <c r="J3" s="701" t="s">
        <v>25</v>
      </c>
      <c r="K3" s="701" t="s">
        <v>15</v>
      </c>
      <c r="L3" s="702" t="s">
        <v>3</v>
      </c>
      <c r="M3" s="703"/>
    </row>
    <row r="4" spans="1:14" ht="15.6" x14ac:dyDescent="0.25">
      <c r="A4" s="691" t="s">
        <v>166</v>
      </c>
      <c r="B4" s="697">
        <v>46036</v>
      </c>
      <c r="C4" s="698"/>
      <c r="D4" s="691" t="s">
        <v>143</v>
      </c>
      <c r="E4" s="697">
        <v>46040</v>
      </c>
      <c r="F4" s="699"/>
      <c r="G4" s="691" t="s">
        <v>147</v>
      </c>
      <c r="H4" s="691" t="s">
        <v>458</v>
      </c>
      <c r="I4" s="691" t="s">
        <v>459</v>
      </c>
      <c r="J4" s="691" t="s">
        <v>459</v>
      </c>
      <c r="K4" s="691" t="s">
        <v>457</v>
      </c>
      <c r="L4" s="700"/>
      <c r="M4" s="700"/>
    </row>
    <row r="5" spans="1:14" ht="15.6" x14ac:dyDescent="0.25">
      <c r="A5" s="691"/>
      <c r="B5" s="704"/>
      <c r="C5" s="698"/>
      <c r="D5" s="691"/>
      <c r="E5" s="704"/>
      <c r="F5" s="699"/>
      <c r="G5" s="691"/>
      <c r="H5" s="691"/>
      <c r="I5" s="691"/>
      <c r="J5" s="691"/>
      <c r="K5" s="691"/>
      <c r="L5" s="700"/>
      <c r="M5" s="700"/>
    </row>
    <row r="6" spans="1:14" ht="15.6" x14ac:dyDescent="0.3">
      <c r="A6" s="705" t="s">
        <v>166</v>
      </c>
      <c r="B6" s="706">
        <v>46044</v>
      </c>
      <c r="C6" s="707">
        <f>WEEKDAY(B6)</f>
        <v>5</v>
      </c>
      <c r="D6" s="708" t="s">
        <v>97</v>
      </c>
      <c r="E6" s="697">
        <v>46046</v>
      </c>
      <c r="F6" s="709">
        <f>WEEKDAY(E6)</f>
        <v>7</v>
      </c>
      <c r="G6" s="710" t="str">
        <f>LOOKUP(F6,matrise)</f>
        <v>Lørdag</v>
      </c>
      <c r="H6" s="701" t="s">
        <v>26</v>
      </c>
      <c r="I6" s="701" t="s">
        <v>27</v>
      </c>
      <c r="J6" s="701" t="s">
        <v>27</v>
      </c>
      <c r="K6" s="701" t="s">
        <v>15</v>
      </c>
      <c r="L6" s="702" t="s">
        <v>3</v>
      </c>
      <c r="M6" s="703"/>
    </row>
    <row r="7" spans="1:14" ht="15.6" x14ac:dyDescent="0.3">
      <c r="A7" s="705" t="s">
        <v>166</v>
      </c>
      <c r="B7" s="692">
        <v>46053</v>
      </c>
      <c r="C7" s="711">
        <f>WEEKDAY(B7)</f>
        <v>7</v>
      </c>
      <c r="D7" s="708" t="str">
        <f>LOOKUP(C7,matrise)</f>
        <v>Lørdag</v>
      </c>
      <c r="E7" s="694">
        <f>B7</f>
        <v>46053</v>
      </c>
      <c r="F7" s="712">
        <f>WEEKDAY(E7)</f>
        <v>7</v>
      </c>
      <c r="G7" s="713" t="str">
        <f>LOOKUP(F7,matrise)</f>
        <v>Lørdag</v>
      </c>
      <c r="H7" s="693" t="s">
        <v>18</v>
      </c>
      <c r="I7" s="693" t="s">
        <v>33</v>
      </c>
      <c r="J7" s="693" t="s">
        <v>34</v>
      </c>
      <c r="K7" s="693" t="s">
        <v>20</v>
      </c>
      <c r="L7" s="695" t="s">
        <v>3</v>
      </c>
      <c r="M7" s="703"/>
    </row>
    <row r="8" spans="1:14" ht="15.6" x14ac:dyDescent="0.25">
      <c r="A8" s="691"/>
      <c r="B8" s="704"/>
      <c r="C8" s="698"/>
      <c r="D8" s="691"/>
      <c r="E8" s="704"/>
      <c r="F8" s="699"/>
      <c r="G8" s="691"/>
      <c r="H8" s="691"/>
      <c r="I8" s="691"/>
      <c r="J8" s="691"/>
      <c r="K8" s="691"/>
      <c r="L8" s="700"/>
      <c r="M8" s="700"/>
    </row>
    <row r="9" spans="1:14" ht="15.6" x14ac:dyDescent="0.25">
      <c r="A9" s="338" t="s">
        <v>167</v>
      </c>
      <c r="B9" s="337">
        <v>46055</v>
      </c>
      <c r="C9" s="735"/>
      <c r="D9" s="338" t="s">
        <v>173</v>
      </c>
      <c r="E9" s="337">
        <v>46090</v>
      </c>
      <c r="F9" s="736"/>
      <c r="G9" s="338" t="s">
        <v>173</v>
      </c>
      <c r="H9" s="338" t="s">
        <v>499</v>
      </c>
      <c r="I9" s="338" t="s">
        <v>29</v>
      </c>
      <c r="J9" s="338" t="s">
        <v>30</v>
      </c>
      <c r="K9" s="338" t="s">
        <v>462</v>
      </c>
      <c r="L9" s="167"/>
      <c r="M9" s="167"/>
    </row>
    <row r="10" spans="1:14" ht="15.6" x14ac:dyDescent="0.3">
      <c r="A10" s="691" t="s">
        <v>167</v>
      </c>
      <c r="B10" s="697">
        <v>46059</v>
      </c>
      <c r="C10" s="698"/>
      <c r="D10" s="693" t="s">
        <v>176</v>
      </c>
      <c r="E10" s="697">
        <v>46059</v>
      </c>
      <c r="F10" s="698"/>
      <c r="G10" s="693" t="s">
        <v>176</v>
      </c>
      <c r="H10" s="691" t="s">
        <v>461</v>
      </c>
      <c r="I10" s="691" t="s">
        <v>68</v>
      </c>
      <c r="J10" s="691" t="s">
        <v>68</v>
      </c>
      <c r="K10" s="691"/>
      <c r="L10" s="700"/>
      <c r="M10" s="703"/>
    </row>
    <row r="11" spans="1:14" ht="31.2" x14ac:dyDescent="0.25">
      <c r="A11" s="705" t="s">
        <v>167</v>
      </c>
      <c r="B11" s="692">
        <v>46060</v>
      </c>
      <c r="C11" s="707"/>
      <c r="D11" s="693" t="s">
        <v>107</v>
      </c>
      <c r="E11" s="714">
        <v>46060</v>
      </c>
      <c r="F11" s="715"/>
      <c r="G11" s="716" t="s">
        <v>107</v>
      </c>
      <c r="H11" s="693" t="s">
        <v>463</v>
      </c>
      <c r="I11" s="693" t="s">
        <v>44</v>
      </c>
      <c r="J11" s="693" t="s">
        <v>44</v>
      </c>
      <c r="K11" s="693" t="s">
        <v>464</v>
      </c>
      <c r="L11" s="717"/>
      <c r="M11" s="695" t="s">
        <v>40</v>
      </c>
    </row>
    <row r="12" spans="1:14" ht="15.6" x14ac:dyDescent="0.25">
      <c r="A12" s="664" t="s">
        <v>167</v>
      </c>
      <c r="B12" s="157">
        <v>46064</v>
      </c>
      <c r="D12" s="324" t="s">
        <v>143</v>
      </c>
      <c r="E12" s="157">
        <v>46064</v>
      </c>
      <c r="G12" s="324" t="s">
        <v>143</v>
      </c>
      <c r="H12" s="136" t="s">
        <v>41</v>
      </c>
      <c r="I12" s="136" t="s">
        <v>29</v>
      </c>
      <c r="J12" s="136" t="s">
        <v>30</v>
      </c>
      <c r="K12" s="136" t="s">
        <v>15</v>
      </c>
      <c r="L12" s="165" t="s">
        <v>3</v>
      </c>
      <c r="M12" s="166" t="s">
        <v>502</v>
      </c>
    </row>
    <row r="13" spans="1:14" ht="31.2" x14ac:dyDescent="0.3">
      <c r="A13" s="705" t="s">
        <v>167</v>
      </c>
      <c r="B13" s="697">
        <v>46062</v>
      </c>
      <c r="C13" s="718"/>
      <c r="D13" s="719" t="s">
        <v>173</v>
      </c>
      <c r="E13" s="720">
        <v>46065</v>
      </c>
      <c r="F13" s="721"/>
      <c r="G13" s="719" t="s">
        <v>97</v>
      </c>
      <c r="H13" s="701" t="s">
        <v>23</v>
      </c>
      <c r="I13" s="701" t="s">
        <v>33</v>
      </c>
      <c r="J13" s="701" t="s">
        <v>33</v>
      </c>
      <c r="K13" s="701" t="s">
        <v>457</v>
      </c>
      <c r="L13" s="702"/>
      <c r="M13" s="703"/>
    </row>
    <row r="14" spans="1:14" ht="15.6" x14ac:dyDescent="0.3">
      <c r="A14" s="705" t="s">
        <v>167</v>
      </c>
      <c r="B14" s="722">
        <v>46063</v>
      </c>
      <c r="C14" s="718">
        <f>WEEKDAY(B14)</f>
        <v>3</v>
      </c>
      <c r="D14" s="708" t="str">
        <f>LOOKUP(C14,matrise)</f>
        <v>Tirsdag</v>
      </c>
      <c r="E14" s="714">
        <v>46065</v>
      </c>
      <c r="F14" s="723">
        <f>WEEKDAY(E14)</f>
        <v>5</v>
      </c>
      <c r="G14" s="724" t="str">
        <f>LOOKUP(F14,matrise)</f>
        <v>Torsdag</v>
      </c>
      <c r="H14" s="693" t="s">
        <v>23</v>
      </c>
      <c r="I14" s="693" t="s">
        <v>159</v>
      </c>
      <c r="J14" s="693" t="s">
        <v>159</v>
      </c>
      <c r="K14" s="693" t="s">
        <v>15</v>
      </c>
      <c r="L14" s="717" t="s">
        <v>3</v>
      </c>
      <c r="M14" s="725"/>
    </row>
    <row r="15" spans="1:14" ht="15.6" x14ac:dyDescent="0.25">
      <c r="A15" s="338" t="s">
        <v>167</v>
      </c>
      <c r="B15" s="337">
        <v>46074</v>
      </c>
      <c r="C15" s="735"/>
      <c r="D15" s="338" t="s">
        <v>107</v>
      </c>
      <c r="E15" s="337">
        <v>46074</v>
      </c>
      <c r="F15" s="735"/>
      <c r="G15" s="338" t="s">
        <v>107</v>
      </c>
      <c r="H15" s="338" t="s">
        <v>473</v>
      </c>
      <c r="I15" s="338" t="s">
        <v>29</v>
      </c>
      <c r="J15" s="338" t="s">
        <v>474</v>
      </c>
      <c r="K15" s="338" t="s">
        <v>21</v>
      </c>
      <c r="L15" s="167"/>
      <c r="M15" s="167" t="s">
        <v>503</v>
      </c>
    </row>
    <row r="16" spans="1:14" ht="15.6" x14ac:dyDescent="0.25">
      <c r="A16" s="379" t="s">
        <v>167</v>
      </c>
      <c r="B16" s="337">
        <v>46078</v>
      </c>
      <c r="C16" s="185"/>
      <c r="D16" s="136" t="s">
        <v>143</v>
      </c>
      <c r="E16" s="337">
        <v>46078</v>
      </c>
      <c r="F16" s="185"/>
      <c r="G16" s="136" t="s">
        <v>143</v>
      </c>
      <c r="H16" s="136" t="s">
        <v>52</v>
      </c>
      <c r="I16" s="136" t="s">
        <v>29</v>
      </c>
      <c r="J16" s="136" t="s">
        <v>30</v>
      </c>
      <c r="K16" s="136" t="s">
        <v>15</v>
      </c>
      <c r="L16" s="165" t="s">
        <v>3</v>
      </c>
      <c r="M16" s="740" t="s">
        <v>500</v>
      </c>
    </row>
    <row r="17" spans="1:13" x14ac:dyDescent="0.25">
      <c r="A17" s="696"/>
      <c r="B17" s="696"/>
      <c r="C17" s="696"/>
      <c r="D17" s="696"/>
      <c r="E17" s="696"/>
      <c r="F17" s="696"/>
      <c r="G17" s="696"/>
      <c r="H17" s="696"/>
      <c r="I17" s="696"/>
      <c r="J17" s="696"/>
      <c r="K17" s="696"/>
      <c r="L17" s="696"/>
      <c r="M17" s="696"/>
    </row>
    <row r="18" spans="1:13" ht="15.6" x14ac:dyDescent="0.25">
      <c r="A18" s="691" t="s">
        <v>168</v>
      </c>
      <c r="B18" s="697">
        <v>46082</v>
      </c>
      <c r="C18" s="698"/>
      <c r="D18" s="691" t="s">
        <v>147</v>
      </c>
      <c r="E18" s="697">
        <v>46082</v>
      </c>
      <c r="F18" s="698"/>
      <c r="G18" s="691" t="s">
        <v>147</v>
      </c>
      <c r="H18" s="691" t="s">
        <v>465</v>
      </c>
      <c r="I18" s="691" t="s">
        <v>19</v>
      </c>
      <c r="J18" s="691" t="s">
        <v>19</v>
      </c>
      <c r="K18" s="691" t="s">
        <v>20</v>
      </c>
      <c r="L18" s="700"/>
      <c r="M18" s="700"/>
    </row>
    <row r="19" spans="1:13" ht="15.6" x14ac:dyDescent="0.25">
      <c r="A19" s="691" t="s">
        <v>168</v>
      </c>
      <c r="B19" s="697">
        <v>46089</v>
      </c>
      <c r="C19" s="698"/>
      <c r="D19" s="691" t="s">
        <v>147</v>
      </c>
      <c r="E19" s="697">
        <v>46089</v>
      </c>
      <c r="F19" s="698"/>
      <c r="G19" s="691" t="s">
        <v>147</v>
      </c>
      <c r="H19" s="691" t="s">
        <v>466</v>
      </c>
      <c r="I19" s="691" t="s">
        <v>156</v>
      </c>
      <c r="J19" s="691"/>
      <c r="K19" s="691" t="s">
        <v>20</v>
      </c>
      <c r="L19" s="700"/>
      <c r="M19" s="700"/>
    </row>
    <row r="20" spans="1:13" ht="15.6" x14ac:dyDescent="0.25">
      <c r="A20" s="169" t="s">
        <v>168</v>
      </c>
      <c r="B20" s="739">
        <v>46091</v>
      </c>
      <c r="C20" s="169"/>
      <c r="D20" s="169" t="s">
        <v>84</v>
      </c>
      <c r="E20" s="739">
        <v>46091</v>
      </c>
      <c r="F20" s="169"/>
      <c r="G20" s="169" t="s">
        <v>84</v>
      </c>
      <c r="H20" s="738" t="s">
        <v>498</v>
      </c>
      <c r="I20" s="169" t="s">
        <v>29</v>
      </c>
      <c r="J20" s="169" t="s">
        <v>30</v>
      </c>
      <c r="K20" s="169"/>
      <c r="L20" s="169"/>
      <c r="M20" s="166" t="s">
        <v>502</v>
      </c>
    </row>
    <row r="21" spans="1:13" ht="15.6" x14ac:dyDescent="0.25">
      <c r="A21" s="691" t="s">
        <v>168</v>
      </c>
      <c r="B21" s="697">
        <v>46095</v>
      </c>
      <c r="C21" s="698"/>
      <c r="D21" s="691" t="s">
        <v>107</v>
      </c>
      <c r="E21" s="697">
        <v>46095</v>
      </c>
      <c r="F21" s="698"/>
      <c r="G21" s="691" t="s">
        <v>107</v>
      </c>
      <c r="H21" s="691" t="s">
        <v>77</v>
      </c>
      <c r="I21" s="691"/>
      <c r="J21" s="691"/>
      <c r="K21" s="691" t="s">
        <v>20</v>
      </c>
      <c r="L21" s="700"/>
      <c r="M21" s="700"/>
    </row>
    <row r="22" spans="1:13" ht="15.6" x14ac:dyDescent="0.25">
      <c r="A22" s="338" t="s">
        <v>168</v>
      </c>
      <c r="B22" s="337">
        <v>46096</v>
      </c>
      <c r="C22" s="735"/>
      <c r="D22" s="338" t="s">
        <v>147</v>
      </c>
      <c r="E22" s="337">
        <v>46096</v>
      </c>
      <c r="F22" s="735"/>
      <c r="G22" s="338" t="s">
        <v>147</v>
      </c>
      <c r="H22" s="338" t="s">
        <v>467</v>
      </c>
      <c r="I22" s="338" t="s">
        <v>468</v>
      </c>
      <c r="J22" s="338"/>
      <c r="K22" s="338" t="s">
        <v>20</v>
      </c>
      <c r="L22" s="167"/>
      <c r="M22" s="167" t="s">
        <v>513</v>
      </c>
    </row>
    <row r="23" spans="1:13" ht="15.6" x14ac:dyDescent="0.25">
      <c r="A23" s="338" t="s">
        <v>169</v>
      </c>
      <c r="B23" s="337">
        <v>46119</v>
      </c>
      <c r="C23" s="735"/>
      <c r="D23" s="338" t="s">
        <v>84</v>
      </c>
      <c r="E23" s="737"/>
      <c r="F23" s="736"/>
      <c r="G23" s="338"/>
      <c r="H23" s="338" t="s">
        <v>501</v>
      </c>
      <c r="I23" s="338"/>
      <c r="J23" s="338"/>
      <c r="K23" s="338"/>
      <c r="L23" s="167"/>
      <c r="M23" s="167"/>
    </row>
    <row r="24" spans="1:13" ht="15.6" x14ac:dyDescent="0.25">
      <c r="A24" s="338" t="s">
        <v>169</v>
      </c>
      <c r="B24" s="337">
        <v>46123</v>
      </c>
      <c r="C24" s="735"/>
      <c r="D24" s="338" t="s">
        <v>107</v>
      </c>
      <c r="E24" s="337">
        <v>46123</v>
      </c>
      <c r="F24" s="735"/>
      <c r="G24" s="338" t="s">
        <v>107</v>
      </c>
      <c r="H24" s="338" t="s">
        <v>469</v>
      </c>
      <c r="I24" s="338" t="s">
        <v>29</v>
      </c>
      <c r="J24" s="338" t="s">
        <v>30</v>
      </c>
      <c r="K24" s="338"/>
      <c r="L24" s="167"/>
      <c r="M24" s="167"/>
    </row>
    <row r="25" spans="1:13" ht="15.6" x14ac:dyDescent="0.25">
      <c r="A25" s="691" t="s">
        <v>169</v>
      </c>
      <c r="B25" s="697">
        <v>46130</v>
      </c>
      <c r="C25" s="698"/>
      <c r="D25" s="691" t="s">
        <v>107</v>
      </c>
      <c r="E25" s="697">
        <v>46130</v>
      </c>
      <c r="F25" s="698"/>
      <c r="G25" s="691" t="s">
        <v>107</v>
      </c>
      <c r="H25" s="691" t="s">
        <v>515</v>
      </c>
      <c r="I25" s="691" t="s">
        <v>44</v>
      </c>
      <c r="J25" s="691" t="s">
        <v>516</v>
      </c>
      <c r="K25" s="691"/>
      <c r="L25" s="700"/>
      <c r="M25" s="700" t="s">
        <v>161</v>
      </c>
    </row>
    <row r="26" spans="1:13" ht="15.6" x14ac:dyDescent="0.25">
      <c r="A26" s="338" t="s">
        <v>169</v>
      </c>
      <c r="B26" s="337">
        <v>46137</v>
      </c>
      <c r="C26" s="735"/>
      <c r="D26" s="338" t="s">
        <v>147</v>
      </c>
      <c r="E26" s="337">
        <v>46137</v>
      </c>
      <c r="F26" s="735"/>
      <c r="G26" s="338" t="s">
        <v>147</v>
      </c>
      <c r="H26" s="338" t="s">
        <v>514</v>
      </c>
      <c r="I26" s="338" t="s">
        <v>29</v>
      </c>
      <c r="J26" s="338" t="s">
        <v>30</v>
      </c>
      <c r="K26" s="338" t="s">
        <v>20</v>
      </c>
      <c r="L26" s="167"/>
      <c r="M26" s="167" t="s">
        <v>500</v>
      </c>
    </row>
    <row r="27" spans="1:13" ht="15.6" x14ac:dyDescent="0.25">
      <c r="A27" s="338" t="s">
        <v>169</v>
      </c>
      <c r="B27" s="337">
        <v>46128</v>
      </c>
      <c r="C27" s="735"/>
      <c r="D27" s="338" t="s">
        <v>97</v>
      </c>
      <c r="E27" s="337">
        <v>46128</v>
      </c>
      <c r="F27" s="735"/>
      <c r="G27" s="338" t="s">
        <v>97</v>
      </c>
      <c r="H27" s="338" t="s">
        <v>470</v>
      </c>
      <c r="I27" s="338" t="s">
        <v>29</v>
      </c>
      <c r="J27" s="338" t="s">
        <v>30</v>
      </c>
      <c r="K27" s="338" t="s">
        <v>12</v>
      </c>
      <c r="L27" s="167"/>
      <c r="M27" s="167" t="s">
        <v>504</v>
      </c>
    </row>
    <row r="28" spans="1:13" x14ac:dyDescent="0.25">
      <c r="A28" s="696"/>
      <c r="B28" s="696"/>
      <c r="C28" s="696"/>
      <c r="D28" s="696"/>
      <c r="E28" s="696"/>
      <c r="F28" s="696"/>
      <c r="G28" s="696"/>
      <c r="H28" s="696"/>
      <c r="I28" s="696"/>
      <c r="J28" s="696"/>
      <c r="K28" s="696"/>
      <c r="L28" s="696"/>
      <c r="M28" s="696"/>
    </row>
    <row r="29" spans="1:13" ht="18" x14ac:dyDescent="0.25">
      <c r="A29" s="726">
        <v>2026</v>
      </c>
      <c r="B29" s="729"/>
      <c r="C29" s="730"/>
      <c r="D29" s="728"/>
      <c r="E29" s="731"/>
      <c r="F29" s="732"/>
      <c r="G29" s="733"/>
      <c r="H29" s="728"/>
      <c r="I29" s="728" t="s">
        <v>495</v>
      </c>
      <c r="J29" s="728" t="s">
        <v>6</v>
      </c>
      <c r="K29" s="728" t="s">
        <v>493</v>
      </c>
      <c r="L29" s="734" t="s">
        <v>496</v>
      </c>
      <c r="M29" s="734" t="s">
        <v>494</v>
      </c>
    </row>
    <row r="30" spans="1:13" ht="15.6" x14ac:dyDescent="0.25">
      <c r="A30" s="338" t="s">
        <v>170</v>
      </c>
      <c r="B30" s="337">
        <v>46151</v>
      </c>
      <c r="C30" s="735"/>
      <c r="D30" s="338" t="s">
        <v>107</v>
      </c>
      <c r="E30" s="337">
        <v>46152</v>
      </c>
      <c r="F30" s="736"/>
      <c r="G30" s="338" t="s">
        <v>147</v>
      </c>
      <c r="H30" s="338" t="s">
        <v>471</v>
      </c>
      <c r="I30" s="338" t="s">
        <v>29</v>
      </c>
      <c r="J30" s="338" t="s">
        <v>30</v>
      </c>
      <c r="K30" s="338" t="s">
        <v>12</v>
      </c>
      <c r="L30" s="167"/>
      <c r="M30" s="167" t="s">
        <v>505</v>
      </c>
    </row>
    <row r="31" spans="1:13" ht="15.6" x14ac:dyDescent="0.25">
      <c r="A31" s="691" t="s">
        <v>170</v>
      </c>
      <c r="B31" s="697">
        <v>46151</v>
      </c>
      <c r="C31" s="698"/>
      <c r="D31" s="691" t="s">
        <v>107</v>
      </c>
      <c r="E31" s="697">
        <v>46152</v>
      </c>
      <c r="F31" s="699"/>
      <c r="G31" s="691" t="s">
        <v>147</v>
      </c>
      <c r="H31" s="691" t="s">
        <v>471</v>
      </c>
      <c r="I31" s="691" t="s">
        <v>44</v>
      </c>
      <c r="J31" s="691" t="s">
        <v>44</v>
      </c>
      <c r="K31" s="691" t="s">
        <v>12</v>
      </c>
      <c r="L31" s="700"/>
      <c r="M31" s="700"/>
    </row>
    <row r="32" spans="1:13" ht="15.6" x14ac:dyDescent="0.25">
      <c r="A32" s="691" t="s">
        <v>170</v>
      </c>
      <c r="B32" s="697">
        <v>46151</v>
      </c>
      <c r="C32" s="698"/>
      <c r="D32" s="691" t="s">
        <v>107</v>
      </c>
      <c r="E32" s="697">
        <v>46152</v>
      </c>
      <c r="F32" s="699"/>
      <c r="G32" s="691" t="s">
        <v>147</v>
      </c>
      <c r="H32" s="691" t="s">
        <v>471</v>
      </c>
      <c r="I32" s="691" t="s">
        <v>27</v>
      </c>
      <c r="J32" s="691" t="s">
        <v>27</v>
      </c>
      <c r="K32" s="691" t="s">
        <v>12</v>
      </c>
      <c r="L32" s="700"/>
      <c r="M32" s="700"/>
    </row>
    <row r="33" spans="1:13" ht="15.6" x14ac:dyDescent="0.25">
      <c r="A33" s="691" t="s">
        <v>170</v>
      </c>
      <c r="B33" s="697">
        <v>46154</v>
      </c>
      <c r="C33" s="698"/>
      <c r="D33" s="691" t="s">
        <v>84</v>
      </c>
      <c r="E33" s="697">
        <v>46156</v>
      </c>
      <c r="F33" s="699"/>
      <c r="G33" s="691" t="s">
        <v>97</v>
      </c>
      <c r="H33" s="691" t="s">
        <v>23</v>
      </c>
      <c r="I33" s="691" t="s">
        <v>33</v>
      </c>
      <c r="J33" s="691" t="s">
        <v>33</v>
      </c>
      <c r="K33" s="691" t="s">
        <v>12</v>
      </c>
      <c r="L33" s="700"/>
      <c r="M33" s="700"/>
    </row>
    <row r="34" spans="1:13" ht="15.6" x14ac:dyDescent="0.25">
      <c r="A34" s="338" t="s">
        <v>170</v>
      </c>
      <c r="B34" s="337">
        <v>46160</v>
      </c>
      <c r="C34" s="735"/>
      <c r="D34" s="338"/>
      <c r="E34" s="737"/>
      <c r="F34" s="736"/>
      <c r="G34" s="338"/>
      <c r="H34" s="338" t="s">
        <v>508</v>
      </c>
      <c r="I34" s="338" t="s">
        <v>29</v>
      </c>
      <c r="J34" s="338" t="s">
        <v>30</v>
      </c>
      <c r="K34" s="338" t="s">
        <v>12</v>
      </c>
      <c r="L34" s="167"/>
      <c r="M34" s="167" t="s">
        <v>507</v>
      </c>
    </row>
    <row r="35" spans="1:13" ht="15.6" x14ac:dyDescent="0.25">
      <c r="A35" s="691" t="s">
        <v>170</v>
      </c>
      <c r="B35" s="697">
        <v>46167</v>
      </c>
      <c r="C35" s="698"/>
      <c r="D35" s="691" t="s">
        <v>173</v>
      </c>
      <c r="E35" s="697">
        <v>46167</v>
      </c>
      <c r="F35" s="698"/>
      <c r="G35" s="691" t="s">
        <v>173</v>
      </c>
      <c r="H35" s="691" t="s">
        <v>475</v>
      </c>
      <c r="I35" s="691" t="s">
        <v>68</v>
      </c>
      <c r="J35" s="691" t="s">
        <v>68</v>
      </c>
      <c r="K35" s="691" t="s">
        <v>12</v>
      </c>
      <c r="L35" s="700"/>
      <c r="M35" s="700"/>
    </row>
    <row r="36" spans="1:13" ht="15.6" x14ac:dyDescent="0.25">
      <c r="A36" s="338" t="s">
        <v>170</v>
      </c>
      <c r="B36" s="337">
        <v>46169</v>
      </c>
      <c r="C36" s="741">
        <v>46169</v>
      </c>
      <c r="D36" s="338" t="s">
        <v>143</v>
      </c>
      <c r="E36" s="337">
        <v>46170</v>
      </c>
      <c r="F36" s="736"/>
      <c r="G36" s="338" t="s">
        <v>97</v>
      </c>
      <c r="H36" s="338" t="s">
        <v>509</v>
      </c>
      <c r="I36" s="338"/>
      <c r="J36" s="338"/>
      <c r="K36" s="338" t="s">
        <v>3</v>
      </c>
      <c r="L36" s="167"/>
      <c r="M36" s="167" t="s">
        <v>510</v>
      </c>
    </row>
    <row r="37" spans="1:13" ht="15.6" x14ac:dyDescent="0.25">
      <c r="A37" s="691" t="s">
        <v>171</v>
      </c>
      <c r="B37" s="697">
        <v>46174</v>
      </c>
      <c r="C37" s="698"/>
      <c r="D37" s="691" t="s">
        <v>173</v>
      </c>
      <c r="E37" s="697">
        <v>46174</v>
      </c>
      <c r="F37" s="698"/>
      <c r="G37" s="691" t="s">
        <v>173</v>
      </c>
      <c r="H37" s="691" t="s">
        <v>476</v>
      </c>
      <c r="I37" s="691" t="s">
        <v>11</v>
      </c>
      <c r="J37" s="691" t="s">
        <v>11</v>
      </c>
      <c r="K37" s="691" t="s">
        <v>12</v>
      </c>
      <c r="L37" s="700"/>
      <c r="M37" s="700"/>
    </row>
    <row r="38" spans="1:13" ht="15.6" x14ac:dyDescent="0.25">
      <c r="A38" s="338" t="s">
        <v>171</v>
      </c>
      <c r="B38" s="337">
        <v>46179</v>
      </c>
      <c r="C38" s="735"/>
      <c r="D38" s="338" t="s">
        <v>107</v>
      </c>
      <c r="E38" s="337">
        <v>46179</v>
      </c>
      <c r="F38" s="735"/>
      <c r="G38" s="338" t="s">
        <v>107</v>
      </c>
      <c r="H38" s="338" t="s">
        <v>477</v>
      </c>
      <c r="I38" s="338" t="s">
        <v>29</v>
      </c>
      <c r="J38" s="338" t="s">
        <v>30</v>
      </c>
      <c r="K38" s="338"/>
      <c r="L38" s="167"/>
      <c r="M38" s="167" t="s">
        <v>506</v>
      </c>
    </row>
    <row r="39" spans="1:13" ht="15.6" x14ac:dyDescent="0.25">
      <c r="A39" s="691" t="s">
        <v>171</v>
      </c>
      <c r="B39" s="697">
        <v>46185</v>
      </c>
      <c r="C39" s="698"/>
      <c r="D39" s="691" t="s">
        <v>176</v>
      </c>
      <c r="E39" s="697">
        <v>46187</v>
      </c>
      <c r="F39" s="699"/>
      <c r="G39" s="691" t="s">
        <v>147</v>
      </c>
      <c r="H39" s="691" t="s">
        <v>478</v>
      </c>
      <c r="I39" s="691" t="s">
        <v>198</v>
      </c>
      <c r="J39" s="691"/>
      <c r="K39" s="691" t="s">
        <v>12</v>
      </c>
      <c r="L39" s="700"/>
      <c r="M39" s="700"/>
    </row>
    <row r="40" spans="1:13" ht="15.6" x14ac:dyDescent="0.25">
      <c r="A40" s="691" t="s">
        <v>171</v>
      </c>
      <c r="B40" s="697">
        <v>46200</v>
      </c>
      <c r="C40" s="698"/>
      <c r="D40" s="691" t="s">
        <v>107</v>
      </c>
      <c r="E40" s="697">
        <v>46201</v>
      </c>
      <c r="F40" s="699"/>
      <c r="G40" s="691" t="s">
        <v>147</v>
      </c>
      <c r="H40" s="691" t="s">
        <v>23</v>
      </c>
      <c r="I40" s="691" t="s">
        <v>19</v>
      </c>
      <c r="J40" s="691" t="s">
        <v>19</v>
      </c>
      <c r="K40" s="691" t="s">
        <v>12</v>
      </c>
      <c r="L40" s="700"/>
      <c r="M40" s="700"/>
    </row>
    <row r="41" spans="1:13" ht="15.6" x14ac:dyDescent="0.25">
      <c r="A41" s="691" t="s">
        <v>171</v>
      </c>
      <c r="B41" s="697">
        <v>46200</v>
      </c>
      <c r="C41" s="698"/>
      <c r="D41" s="691" t="s">
        <v>107</v>
      </c>
      <c r="E41" s="697">
        <v>46201</v>
      </c>
      <c r="F41" s="699"/>
      <c r="G41" s="691" t="s">
        <v>147</v>
      </c>
      <c r="H41" s="691" t="s">
        <v>23</v>
      </c>
      <c r="I41" s="691" t="s">
        <v>479</v>
      </c>
      <c r="J41" s="691" t="s">
        <v>479</v>
      </c>
      <c r="K41" s="691" t="s">
        <v>12</v>
      </c>
      <c r="L41" s="700"/>
      <c r="M41" s="700"/>
    </row>
    <row r="42" spans="1:13" ht="15.6" x14ac:dyDescent="0.25">
      <c r="A42" s="338" t="s">
        <v>171</v>
      </c>
      <c r="B42" s="337">
        <v>46191</v>
      </c>
      <c r="C42" s="735"/>
      <c r="D42" s="338" t="s">
        <v>97</v>
      </c>
      <c r="E42" s="337">
        <v>46191</v>
      </c>
      <c r="F42" s="735"/>
      <c r="G42" s="338" t="s">
        <v>97</v>
      </c>
      <c r="H42" s="338" t="s">
        <v>497</v>
      </c>
      <c r="I42" s="338"/>
      <c r="J42" s="338"/>
      <c r="K42" s="338"/>
      <c r="L42" s="167"/>
      <c r="M42" s="167" t="s">
        <v>503</v>
      </c>
    </row>
    <row r="43" spans="1:13" x14ac:dyDescent="0.25">
      <c r="A43" s="696"/>
      <c r="B43" s="696"/>
      <c r="C43" s="696"/>
      <c r="D43" s="696"/>
      <c r="E43" s="696"/>
      <c r="F43" s="696"/>
      <c r="G43" s="696"/>
      <c r="H43" s="696"/>
      <c r="I43" s="696"/>
      <c r="J43" s="696"/>
      <c r="K43" s="696"/>
      <c r="L43" s="696"/>
      <c r="M43" s="696"/>
    </row>
    <row r="44" spans="1:13" ht="15.6" x14ac:dyDescent="0.25">
      <c r="A44" s="691" t="s">
        <v>415</v>
      </c>
      <c r="B44" s="697">
        <v>46234</v>
      </c>
      <c r="C44" s="698"/>
      <c r="D44" s="691" t="s">
        <v>176</v>
      </c>
      <c r="E44" s="697">
        <v>46241</v>
      </c>
      <c r="F44" s="699"/>
      <c r="G44" s="691" t="s">
        <v>176</v>
      </c>
      <c r="H44" s="691" t="s">
        <v>480</v>
      </c>
      <c r="I44" s="691" t="s">
        <v>481</v>
      </c>
      <c r="J44" s="691" t="s">
        <v>481</v>
      </c>
      <c r="K44" s="691" t="s">
        <v>12</v>
      </c>
      <c r="L44" s="700"/>
      <c r="M44" s="700"/>
    </row>
    <row r="45" spans="1:13" ht="15.6" x14ac:dyDescent="0.25">
      <c r="A45" s="691"/>
      <c r="B45" s="704"/>
      <c r="C45" s="698"/>
      <c r="D45" s="691"/>
      <c r="E45" s="704"/>
      <c r="F45" s="699"/>
      <c r="G45" s="691"/>
      <c r="H45" s="691"/>
      <c r="I45" s="691"/>
      <c r="J45" s="691"/>
      <c r="K45" s="691"/>
      <c r="L45" s="700"/>
      <c r="M45" s="700"/>
    </row>
    <row r="46" spans="1:13" ht="15.6" x14ac:dyDescent="0.25">
      <c r="A46" s="691" t="s">
        <v>137</v>
      </c>
      <c r="B46" s="697">
        <v>46256</v>
      </c>
      <c r="C46" s="698"/>
      <c r="D46" s="691" t="s">
        <v>107</v>
      </c>
      <c r="E46" s="697">
        <v>46257</v>
      </c>
      <c r="F46" s="699"/>
      <c r="G46" s="691" t="s">
        <v>147</v>
      </c>
      <c r="H46" s="691" t="s">
        <v>483</v>
      </c>
      <c r="I46" s="691" t="s">
        <v>44</v>
      </c>
      <c r="J46" s="691" t="s">
        <v>44</v>
      </c>
      <c r="K46" s="691" t="s">
        <v>12</v>
      </c>
      <c r="L46" s="700"/>
      <c r="M46" s="700"/>
    </row>
    <row r="47" spans="1:13" ht="15.6" x14ac:dyDescent="0.25">
      <c r="A47" s="691"/>
      <c r="B47" s="704"/>
      <c r="C47" s="698"/>
      <c r="D47" s="691"/>
      <c r="E47" s="704"/>
      <c r="F47" s="699"/>
      <c r="G47" s="691"/>
      <c r="H47" s="691"/>
      <c r="I47" s="691"/>
      <c r="J47" s="691"/>
      <c r="K47" s="691"/>
      <c r="L47" s="700"/>
      <c r="M47" s="700"/>
    </row>
    <row r="48" spans="1:13" ht="15.6" x14ac:dyDescent="0.25">
      <c r="A48" s="691" t="s">
        <v>174</v>
      </c>
      <c r="B48" s="697">
        <v>46270</v>
      </c>
      <c r="C48" s="698"/>
      <c r="D48" s="691" t="s">
        <v>107</v>
      </c>
      <c r="E48" s="697">
        <v>46270</v>
      </c>
      <c r="F48" s="698"/>
      <c r="G48" s="691" t="s">
        <v>107</v>
      </c>
      <c r="H48" s="691" t="s">
        <v>484</v>
      </c>
      <c r="I48" s="691" t="s">
        <v>44</v>
      </c>
      <c r="J48" s="691" t="s">
        <v>44</v>
      </c>
      <c r="K48" s="691" t="s">
        <v>12</v>
      </c>
      <c r="L48" s="700"/>
      <c r="M48" s="700"/>
    </row>
    <row r="49" spans="1:13" ht="15.6" x14ac:dyDescent="0.25">
      <c r="A49" s="691" t="s">
        <v>174</v>
      </c>
      <c r="B49" s="697">
        <v>46271</v>
      </c>
      <c r="C49" s="698"/>
      <c r="D49" s="691" t="s">
        <v>147</v>
      </c>
      <c r="E49" s="697">
        <v>46271</v>
      </c>
      <c r="F49" s="699"/>
      <c r="G49" s="691" t="s">
        <v>147</v>
      </c>
      <c r="H49" s="691" t="s">
        <v>485</v>
      </c>
      <c r="I49" s="691" t="s">
        <v>33</v>
      </c>
      <c r="J49" s="691" t="s">
        <v>33</v>
      </c>
      <c r="K49" s="691" t="s">
        <v>12</v>
      </c>
      <c r="L49" s="700"/>
      <c r="M49" s="700"/>
    </row>
    <row r="50" spans="1:13" ht="15.6" x14ac:dyDescent="0.25">
      <c r="A50" s="691"/>
      <c r="B50" s="704"/>
      <c r="C50" s="698"/>
      <c r="D50" s="691"/>
      <c r="E50" s="704"/>
      <c r="F50" s="699"/>
      <c r="G50" s="691"/>
      <c r="H50" s="691"/>
      <c r="I50" s="691"/>
      <c r="J50" s="691"/>
      <c r="K50" s="691"/>
      <c r="L50" s="700"/>
      <c r="M50" s="700"/>
    </row>
    <row r="51" spans="1:13" ht="15.6" x14ac:dyDescent="0.25">
      <c r="A51" s="691" t="s">
        <v>175</v>
      </c>
      <c r="B51" s="697">
        <v>46304</v>
      </c>
      <c r="C51" s="698"/>
      <c r="D51" s="691" t="s">
        <v>176</v>
      </c>
      <c r="E51" s="697">
        <v>46306</v>
      </c>
      <c r="F51" s="699"/>
      <c r="G51" s="691" t="s">
        <v>147</v>
      </c>
      <c r="H51" s="691" t="s">
        <v>23</v>
      </c>
      <c r="I51" s="691" t="s">
        <v>487</v>
      </c>
      <c r="J51" s="691"/>
      <c r="K51" s="691" t="s">
        <v>486</v>
      </c>
      <c r="L51" s="700"/>
      <c r="M51" s="700"/>
    </row>
    <row r="52" spans="1:13" ht="15.6" x14ac:dyDescent="0.25">
      <c r="A52" s="691" t="s">
        <v>175</v>
      </c>
      <c r="B52" s="337">
        <v>46310</v>
      </c>
      <c r="C52" s="735"/>
      <c r="D52" s="338" t="s">
        <v>97</v>
      </c>
      <c r="E52" s="337">
        <v>46313</v>
      </c>
      <c r="F52" s="736"/>
      <c r="G52" s="338" t="s">
        <v>147</v>
      </c>
      <c r="H52" s="338" t="s">
        <v>23</v>
      </c>
      <c r="I52" s="338" t="s">
        <v>29</v>
      </c>
      <c r="J52" s="338" t="s">
        <v>30</v>
      </c>
      <c r="K52" s="338" t="s">
        <v>486</v>
      </c>
      <c r="L52" s="167"/>
      <c r="M52" s="167" t="s">
        <v>511</v>
      </c>
    </row>
    <row r="53" spans="1:13" ht="15.6" x14ac:dyDescent="0.25">
      <c r="A53" s="691" t="s">
        <v>175</v>
      </c>
      <c r="B53" s="697">
        <v>46310</v>
      </c>
      <c r="C53" s="698"/>
      <c r="D53" s="691" t="s">
        <v>97</v>
      </c>
      <c r="E53" s="697">
        <v>46313</v>
      </c>
      <c r="F53" s="699"/>
      <c r="G53" s="691" t="s">
        <v>147</v>
      </c>
      <c r="H53" s="691" t="s">
        <v>23</v>
      </c>
      <c r="I53" s="691" t="s">
        <v>44</v>
      </c>
      <c r="J53" s="691" t="s">
        <v>44</v>
      </c>
      <c r="K53" s="691" t="s">
        <v>486</v>
      </c>
      <c r="L53" s="700"/>
      <c r="M53" s="700"/>
    </row>
    <row r="54" spans="1:13" ht="15.6" x14ac:dyDescent="0.25">
      <c r="A54" s="691"/>
      <c r="B54" s="704"/>
      <c r="C54" s="698"/>
      <c r="D54" s="691"/>
      <c r="E54" s="704"/>
      <c r="F54" s="699"/>
      <c r="G54" s="691"/>
      <c r="H54" s="691"/>
      <c r="I54" s="691"/>
      <c r="J54" s="691"/>
      <c r="K54" s="691"/>
      <c r="L54" s="700"/>
      <c r="M54" s="700"/>
    </row>
    <row r="55" spans="1:13" ht="15.6" x14ac:dyDescent="0.25">
      <c r="A55" s="338" t="s">
        <v>153</v>
      </c>
      <c r="B55" s="337">
        <v>46329</v>
      </c>
      <c r="C55" s="735"/>
      <c r="D55" s="338" t="s">
        <v>84</v>
      </c>
      <c r="E55" s="337">
        <v>45966</v>
      </c>
      <c r="F55" s="736"/>
      <c r="G55" s="338" t="s">
        <v>97</v>
      </c>
      <c r="H55" s="338" t="s">
        <v>23</v>
      </c>
      <c r="I55" s="338" t="s">
        <v>488</v>
      </c>
      <c r="J55" s="338" t="s">
        <v>30</v>
      </c>
      <c r="K55" s="338" t="s">
        <v>486</v>
      </c>
      <c r="L55" s="167"/>
      <c r="M55" s="167" t="s">
        <v>512</v>
      </c>
    </row>
    <row r="56" spans="1:13" ht="15.6" x14ac:dyDescent="0.25">
      <c r="A56" s="691" t="s">
        <v>153</v>
      </c>
      <c r="B56" s="697">
        <v>46337</v>
      </c>
      <c r="C56" s="698"/>
      <c r="D56" s="691" t="s">
        <v>143</v>
      </c>
      <c r="E56" s="697">
        <v>45976</v>
      </c>
      <c r="F56" s="699"/>
      <c r="G56" s="691" t="s">
        <v>147</v>
      </c>
      <c r="H56" s="691" t="s">
        <v>489</v>
      </c>
      <c r="I56" s="691" t="s">
        <v>490</v>
      </c>
      <c r="J56" s="691"/>
      <c r="K56" s="691" t="s">
        <v>486</v>
      </c>
      <c r="L56" s="700"/>
      <c r="M56" s="700"/>
    </row>
    <row r="57" spans="1:13" ht="15.6" x14ac:dyDescent="0.25">
      <c r="A57" s="338" t="s">
        <v>153</v>
      </c>
      <c r="B57" s="337">
        <v>46344</v>
      </c>
      <c r="C57" s="735"/>
      <c r="D57" s="338" t="s">
        <v>143</v>
      </c>
      <c r="E57" s="337">
        <v>46344</v>
      </c>
      <c r="F57" s="736"/>
      <c r="G57" s="338" t="s">
        <v>143</v>
      </c>
      <c r="H57" s="338" t="s">
        <v>491</v>
      </c>
      <c r="I57" s="338"/>
      <c r="J57" s="338"/>
      <c r="K57" s="338"/>
      <c r="L57" s="167"/>
      <c r="M57" s="167" t="s">
        <v>32</v>
      </c>
    </row>
    <row r="58" spans="1:13" ht="15.6" x14ac:dyDescent="0.25">
      <c r="A58" s="691" t="s">
        <v>153</v>
      </c>
      <c r="B58" s="697">
        <v>46350</v>
      </c>
      <c r="C58" s="698"/>
      <c r="D58" s="691" t="s">
        <v>84</v>
      </c>
      <c r="E58" s="697">
        <v>46354</v>
      </c>
      <c r="F58" s="699"/>
      <c r="G58" s="691" t="s">
        <v>107</v>
      </c>
      <c r="H58" s="691" t="s">
        <v>492</v>
      </c>
      <c r="I58" s="691" t="s">
        <v>33</v>
      </c>
      <c r="J58" s="691" t="s">
        <v>33</v>
      </c>
      <c r="K58" s="691" t="s">
        <v>486</v>
      </c>
      <c r="L58" s="700"/>
      <c r="M58" s="700"/>
    </row>
    <row r="59" spans="1:13" ht="15.6" x14ac:dyDescent="0.25">
      <c r="A59" s="691"/>
      <c r="B59" s="704"/>
      <c r="C59" s="698"/>
      <c r="D59" s="691"/>
      <c r="E59" s="704"/>
      <c r="F59" s="699"/>
      <c r="G59" s="691"/>
      <c r="H59" s="691"/>
      <c r="I59" s="691"/>
      <c r="J59" s="691"/>
      <c r="K59" s="691"/>
      <c r="L59" s="700"/>
      <c r="M59" s="700"/>
    </row>
    <row r="60" spans="1:13" ht="15.6" x14ac:dyDescent="0.25">
      <c r="A60" s="691"/>
      <c r="B60" s="704"/>
      <c r="C60" s="698"/>
      <c r="D60" s="691"/>
      <c r="E60" s="704"/>
      <c r="F60" s="699"/>
      <c r="G60" s="691"/>
      <c r="H60" s="691"/>
      <c r="I60" s="691"/>
      <c r="J60" s="691"/>
      <c r="K60" s="691"/>
      <c r="L60" s="700"/>
      <c r="M60" s="700"/>
    </row>
    <row r="61" spans="1:13" ht="15.6" x14ac:dyDescent="0.25">
      <c r="A61" s="691"/>
      <c r="B61" s="704"/>
      <c r="C61" s="698"/>
      <c r="D61" s="691"/>
      <c r="E61" s="704"/>
      <c r="F61" s="699"/>
      <c r="G61" s="691"/>
      <c r="H61" s="691"/>
      <c r="I61" s="691"/>
      <c r="J61" s="691"/>
      <c r="K61" s="691"/>
      <c r="L61" s="700"/>
      <c r="M61" s="700"/>
    </row>
    <row r="62" spans="1:13" ht="15.6" x14ac:dyDescent="0.25">
      <c r="A62" s="64"/>
      <c r="B62" s="356"/>
      <c r="C62" s="448"/>
      <c r="D62" s="64"/>
      <c r="E62" s="356"/>
      <c r="F62" s="450"/>
      <c r="G62" s="64"/>
      <c r="H62" s="64"/>
      <c r="I62" s="64"/>
      <c r="J62" s="64"/>
      <c r="K62" s="64"/>
      <c r="L62" s="56"/>
      <c r="M62" s="56"/>
    </row>
    <row r="63" spans="1:13" ht="15.6" x14ac:dyDescent="0.25">
      <c r="A63" s="64"/>
      <c r="B63" s="356"/>
      <c r="C63" s="448"/>
      <c r="D63" s="64"/>
      <c r="E63" s="356"/>
      <c r="F63" s="450"/>
      <c r="G63" s="64"/>
      <c r="H63" s="64"/>
      <c r="I63" s="64"/>
      <c r="J63" s="64"/>
      <c r="K63" s="64"/>
      <c r="L63" s="56"/>
      <c r="M63" s="56"/>
    </row>
    <row r="65" spans="1:13" ht="15.6" x14ac:dyDescent="0.25">
      <c r="A65" s="64"/>
      <c r="B65" s="356"/>
      <c r="C65" s="448"/>
      <c r="D65" s="64"/>
      <c r="E65" s="356"/>
      <c r="F65" s="450"/>
      <c r="G65" s="64"/>
      <c r="H65" s="64"/>
      <c r="I65" s="64"/>
      <c r="J65" s="64"/>
      <c r="K65" s="64"/>
      <c r="L65" s="56"/>
      <c r="M65" s="56"/>
    </row>
    <row r="66" spans="1:13" ht="15.6" x14ac:dyDescent="0.25">
      <c r="A66" s="64"/>
      <c r="B66" s="356"/>
      <c r="C66" s="448"/>
      <c r="D66" s="64"/>
      <c r="E66" s="356"/>
      <c r="F66" s="450"/>
      <c r="G66" s="64"/>
      <c r="H66" s="64"/>
      <c r="I66" s="64"/>
      <c r="J66" s="64"/>
      <c r="K66" s="64"/>
      <c r="L66" s="56"/>
      <c r="M66" s="56"/>
    </row>
    <row r="67" spans="1:13" ht="15.6" x14ac:dyDescent="0.25">
      <c r="A67" s="64"/>
      <c r="B67" s="356"/>
      <c r="C67" s="448"/>
      <c r="D67" s="64"/>
      <c r="E67" s="356"/>
      <c r="F67" s="450"/>
      <c r="G67" s="64"/>
      <c r="H67" s="64"/>
      <c r="I67" s="64"/>
      <c r="J67" s="64"/>
      <c r="K67" s="64"/>
      <c r="L67" s="56"/>
      <c r="M67" s="56"/>
    </row>
  </sheetData>
  <conditionalFormatting sqref="D1 D4 D6:D7 D18:D19 G18:G19 D29:D42 D10:D14 D16 D65:D67 D44:D63 D21:D27 G24:G27">
    <cfRule type="containsErrors" dxfId="43" priority="16">
      <formula>ISERROR(D1)</formula>
    </cfRule>
  </conditionalFormatting>
  <conditionalFormatting sqref="G1 G4 G6:G7 G11 G13:G14 G23 G29:G34 G36 G39:G41 G44:G47 G65:G67 G49:G63">
    <cfRule type="containsErrors" dxfId="42" priority="15">
      <formula>ISERROR(G1)</formula>
    </cfRule>
  </conditionalFormatting>
  <conditionalFormatting sqref="G10">
    <cfRule type="containsErrors" dxfId="41" priority="14">
      <formula>ISERROR(G10)</formula>
    </cfRule>
  </conditionalFormatting>
  <conditionalFormatting sqref="G12">
    <cfRule type="containsErrors" dxfId="40" priority="4">
      <formula>ISERROR(G12)</formula>
    </cfRule>
  </conditionalFormatting>
  <conditionalFormatting sqref="G16">
    <cfRule type="containsErrors" dxfId="39" priority="3">
      <formula>ISERROR(G16)</formula>
    </cfRule>
  </conditionalFormatting>
  <conditionalFormatting sqref="G21:G22">
    <cfRule type="containsErrors" dxfId="38" priority="10">
      <formula>ISERROR(G21)</formula>
    </cfRule>
  </conditionalFormatting>
  <conditionalFormatting sqref="G35">
    <cfRule type="containsErrors" dxfId="37" priority="8">
      <formula>ISERROR(G35)</formula>
    </cfRule>
  </conditionalFormatting>
  <conditionalFormatting sqref="G37:G38">
    <cfRule type="containsErrors" dxfId="36" priority="6">
      <formula>ISERROR(G37)</formula>
    </cfRule>
  </conditionalFormatting>
  <conditionalFormatting sqref="G42">
    <cfRule type="containsErrors" dxfId="35" priority="1">
      <formula>ISERROR(G42)</formula>
    </cfRule>
  </conditionalFormatting>
  <conditionalFormatting sqref="G48">
    <cfRule type="containsErrors" dxfId="34" priority="5">
      <formula>ISERROR(G48)</formula>
    </cfRule>
  </conditionalFormatting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AD7CB-F748-4C5A-81F5-527A75FB6A9D}">
  <sheetPr>
    <pageSetUpPr fitToPage="1"/>
  </sheetPr>
  <dimension ref="A1:N105"/>
  <sheetViews>
    <sheetView topLeftCell="A42" zoomScale="106" workbookViewId="0">
      <selection activeCell="A53" sqref="A53:M119"/>
    </sheetView>
  </sheetViews>
  <sheetFormatPr baseColWidth="10" defaultColWidth="12" defaultRowHeight="15.6" x14ac:dyDescent="0.25"/>
  <cols>
    <col min="1" max="1" width="16.33203125" style="64" bestFit="1" customWidth="1"/>
    <col min="2" max="2" width="13.6640625" style="356" bestFit="1" customWidth="1"/>
    <col min="3" max="3" width="5.109375" style="448" hidden="1" customWidth="1"/>
    <col min="4" max="4" width="12" style="64" customWidth="1"/>
    <col min="5" max="5" width="13.6640625" style="356" bestFit="1" customWidth="1"/>
    <col min="6" max="6" width="5.44140625" style="450" hidden="1" customWidth="1"/>
    <col min="7" max="7" width="13.33203125" style="64" customWidth="1"/>
    <col min="8" max="8" width="36.44140625" style="64" customWidth="1"/>
    <col min="9" max="9" width="33.88671875" style="64" customWidth="1"/>
    <col min="10" max="10" width="26.109375" style="64" customWidth="1"/>
    <col min="11" max="11" width="19.109375" style="64" customWidth="1"/>
    <col min="12" max="12" width="38.77734375" style="56" bestFit="1" customWidth="1"/>
    <col min="13" max="13" width="21.44140625" style="56" customWidth="1"/>
    <col min="14" max="14" width="10" hidden="1" customWidth="1"/>
  </cols>
  <sheetData>
    <row r="1" spans="1:14" s="458" customFormat="1" x14ac:dyDescent="0.25">
      <c r="A1" s="451" t="s">
        <v>0</v>
      </c>
      <c r="B1" s="452" t="s">
        <v>1</v>
      </c>
      <c r="C1" s="453"/>
      <c r="D1" s="451"/>
      <c r="E1" s="452" t="s">
        <v>2</v>
      </c>
      <c r="F1" s="454" t="s">
        <v>3</v>
      </c>
      <c r="G1" s="451"/>
      <c r="H1" s="451" t="s">
        <v>4</v>
      </c>
      <c r="I1" s="451" t="s">
        <v>5</v>
      </c>
      <c r="J1" s="451" t="s">
        <v>6</v>
      </c>
      <c r="K1" s="451" t="s">
        <v>7</v>
      </c>
      <c r="L1" s="455" t="s">
        <v>8</v>
      </c>
      <c r="M1" s="456" t="s">
        <v>9</v>
      </c>
      <c r="N1" s="457" t="s">
        <v>0</v>
      </c>
    </row>
    <row r="2" spans="1:14" s="458" customFormat="1" ht="13.2" x14ac:dyDescent="0.25">
      <c r="N2" s="458" t="e">
        <f>MONTH(#REF!)</f>
        <v>#REF!</v>
      </c>
    </row>
    <row r="3" spans="1:14" s="458" customFormat="1" ht="13.2" x14ac:dyDescent="0.25">
      <c r="N3" s="458">
        <f>MONTH(B55)</f>
        <v>1</v>
      </c>
    </row>
    <row r="4" spans="1:14" s="458" customFormat="1" ht="13.2" x14ac:dyDescent="0.25">
      <c r="N4" s="458" t="e">
        <f>MONTH(#REF!)</f>
        <v>#REF!</v>
      </c>
    </row>
    <row r="5" spans="1:14" s="458" customFormat="1" ht="13.2" x14ac:dyDescent="0.25">
      <c r="N5" s="458">
        <f>MONTH(B59)</f>
        <v>1</v>
      </c>
    </row>
    <row r="6" spans="1:14" s="458" customFormat="1" ht="13.2" x14ac:dyDescent="0.25">
      <c r="N6" s="458" t="e">
        <f>MONTH(#REF!)</f>
        <v>#REF!</v>
      </c>
    </row>
    <row r="7" spans="1:14" s="458" customFormat="1" ht="13.2" x14ac:dyDescent="0.25">
      <c r="N7" s="458">
        <f>MONTH(B58)</f>
        <v>1</v>
      </c>
    </row>
    <row r="8" spans="1:14" s="458" customFormat="1" ht="13.2" x14ac:dyDescent="0.25">
      <c r="N8" s="458" t="e">
        <f>MONTH(#REF!)</f>
        <v>#REF!</v>
      </c>
    </row>
    <row r="9" spans="1:14" s="459" customFormat="1" ht="13.2" x14ac:dyDescent="0.25">
      <c r="N9" s="458">
        <f t="shared" ref="N9:N13" si="0">MONTH(B63)</f>
        <v>2</v>
      </c>
    </row>
    <row r="10" spans="1:14" s="458" customFormat="1" ht="13.2" x14ac:dyDescent="0.25">
      <c r="N10" s="458">
        <f t="shared" si="0"/>
        <v>1</v>
      </c>
    </row>
    <row r="11" spans="1:14" s="458" customFormat="1" ht="13.2" x14ac:dyDescent="0.25">
      <c r="N11" s="458">
        <f t="shared" si="0"/>
        <v>2</v>
      </c>
    </row>
    <row r="12" spans="1:14" s="458" customFormat="1" ht="13.2" x14ac:dyDescent="0.25">
      <c r="N12" s="458">
        <f t="shared" si="0"/>
        <v>2</v>
      </c>
    </row>
    <row r="13" spans="1:14" x14ac:dyDescent="0.25">
      <c r="N13">
        <f t="shared" si="0"/>
        <v>1</v>
      </c>
    </row>
    <row r="14" spans="1:14" x14ac:dyDescent="0.25">
      <c r="A14" s="379" t="e">
        <f t="shared" ref="A14:A32" si="1">LOOKUP(N14,matrise3)</f>
        <v>#N/A</v>
      </c>
      <c r="B14" s="437">
        <v>45360</v>
      </c>
      <c r="C14" s="195">
        <f t="shared" ref="C14:C52" si="2">WEEKDAY(B14)</f>
        <v>7</v>
      </c>
      <c r="D14" s="188" t="str">
        <f t="shared" ref="D14:D47" si="3">LOOKUP(C14,matrise)</f>
        <v>Lørdag</v>
      </c>
      <c r="E14" s="411">
        <f t="shared" ref="E14:E25" si="4">B14</f>
        <v>45360</v>
      </c>
      <c r="F14" s="196">
        <f>WEEKDAY(E14)</f>
        <v>7</v>
      </c>
      <c r="G14" s="188" t="str">
        <f t="shared" ref="G14:G47" si="5">LOOKUP(F14,matrise)</f>
        <v>Lørdag</v>
      </c>
      <c r="H14" s="188" t="s">
        <v>180</v>
      </c>
      <c r="I14" s="188" t="s">
        <v>29</v>
      </c>
      <c r="J14" s="188" t="s">
        <v>59</v>
      </c>
      <c r="K14" s="188" t="s">
        <v>20</v>
      </c>
      <c r="L14" s="189"/>
      <c r="M14" s="190" t="s">
        <v>61</v>
      </c>
      <c r="N14">
        <f t="shared" ref="N14:N33" si="6">MONTH(B14)</f>
        <v>3</v>
      </c>
    </row>
    <row r="15" spans="1:14" x14ac:dyDescent="0.3">
      <c r="A15" s="329" t="e">
        <f t="shared" si="1"/>
        <v>#N/A</v>
      </c>
      <c r="B15" s="96">
        <v>45354</v>
      </c>
      <c r="C15" s="119">
        <f t="shared" si="2"/>
        <v>1</v>
      </c>
      <c r="D15" s="438" t="str">
        <f t="shared" si="3"/>
        <v>Søndag</v>
      </c>
      <c r="E15" s="320">
        <f t="shared" si="4"/>
        <v>45354</v>
      </c>
      <c r="F15" s="120">
        <f>WEEKDAY(B15)</f>
        <v>1</v>
      </c>
      <c r="G15" s="96" t="str">
        <f t="shared" si="5"/>
        <v>Søndag</v>
      </c>
      <c r="H15" s="343" t="s">
        <v>55</v>
      </c>
      <c r="I15" s="343" t="s">
        <v>181</v>
      </c>
      <c r="J15" s="343" t="s">
        <v>182</v>
      </c>
      <c r="K15" s="343" t="s">
        <v>20</v>
      </c>
      <c r="L15" s="344" t="s">
        <v>57</v>
      </c>
      <c r="M15" s="345"/>
      <c r="N15">
        <f t="shared" si="6"/>
        <v>3</v>
      </c>
    </row>
    <row r="16" spans="1:14" s="10" customFormat="1" x14ac:dyDescent="0.3">
      <c r="A16" s="445" t="e">
        <f t="shared" si="1"/>
        <v>#N/A</v>
      </c>
      <c r="B16" s="106">
        <v>45361</v>
      </c>
      <c r="C16" s="111">
        <f t="shared" si="2"/>
        <v>1</v>
      </c>
      <c r="D16" s="439" t="str">
        <f t="shared" si="3"/>
        <v>Søndag</v>
      </c>
      <c r="E16" s="443">
        <f t="shared" si="4"/>
        <v>45361</v>
      </c>
      <c r="F16" s="112">
        <f>WEEKDAY(E16)</f>
        <v>1</v>
      </c>
      <c r="G16" s="261" t="str">
        <f t="shared" si="5"/>
        <v>Søndag</v>
      </c>
      <c r="H16" s="58" t="s">
        <v>66</v>
      </c>
      <c r="I16" s="58" t="s">
        <v>183</v>
      </c>
      <c r="J16" s="58" t="s">
        <v>183</v>
      </c>
      <c r="K16" s="58" t="s">
        <v>20</v>
      </c>
      <c r="L16" s="59" t="s">
        <v>69</v>
      </c>
      <c r="M16" s="60"/>
      <c r="N16">
        <f t="shared" si="6"/>
        <v>3</v>
      </c>
    </row>
    <row r="17" spans="1:14" x14ac:dyDescent="0.3">
      <c r="A17" s="379" t="e">
        <f t="shared" si="1"/>
        <v>#N/A</v>
      </c>
      <c r="B17" s="137">
        <v>45364</v>
      </c>
      <c r="C17" s="208">
        <f t="shared" si="2"/>
        <v>4</v>
      </c>
      <c r="D17" s="339" t="str">
        <f t="shared" si="3"/>
        <v>Onsdag</v>
      </c>
      <c r="E17" s="393">
        <f t="shared" si="4"/>
        <v>45364</v>
      </c>
      <c r="F17" s="440">
        <f>WEEKDAY(E17)</f>
        <v>4</v>
      </c>
      <c r="G17" s="406" t="str">
        <f t="shared" si="5"/>
        <v>Onsdag</v>
      </c>
      <c r="H17" s="136" t="s">
        <v>70</v>
      </c>
      <c r="I17" s="136" t="s">
        <v>29</v>
      </c>
      <c r="J17" s="136" t="s">
        <v>30</v>
      </c>
      <c r="K17" s="136" t="s">
        <v>15</v>
      </c>
      <c r="L17" s="166" t="s">
        <v>71</v>
      </c>
      <c r="M17" s="171" t="s">
        <v>72</v>
      </c>
      <c r="N17">
        <f t="shared" si="6"/>
        <v>3</v>
      </c>
    </row>
    <row r="18" spans="1:14" x14ac:dyDescent="0.3">
      <c r="A18" s="379" t="e">
        <f t="shared" si="1"/>
        <v>#N/A</v>
      </c>
      <c r="B18" s="337">
        <v>45365</v>
      </c>
      <c r="C18" s="117">
        <f t="shared" si="2"/>
        <v>5</v>
      </c>
      <c r="D18" s="136" t="str">
        <f t="shared" si="3"/>
        <v>Torsdag</v>
      </c>
      <c r="E18" s="318">
        <f t="shared" si="4"/>
        <v>45365</v>
      </c>
      <c r="F18" s="118">
        <f>WEEKDAY(E18)</f>
        <v>5</v>
      </c>
      <c r="G18" s="354" t="str">
        <f t="shared" si="5"/>
        <v>Torsdag</v>
      </c>
      <c r="H18" s="136" t="s">
        <v>73</v>
      </c>
      <c r="I18" s="136" t="s">
        <v>29</v>
      </c>
      <c r="J18" s="136" t="s">
        <v>30</v>
      </c>
      <c r="K18" s="136" t="s">
        <v>39</v>
      </c>
      <c r="L18" s="165" t="s">
        <v>71</v>
      </c>
      <c r="M18" s="171" t="s">
        <v>74</v>
      </c>
      <c r="N18">
        <f t="shared" si="6"/>
        <v>3</v>
      </c>
    </row>
    <row r="19" spans="1:14" x14ac:dyDescent="0.25">
      <c r="A19" s="329" t="e">
        <f t="shared" si="1"/>
        <v>#N/A</v>
      </c>
      <c r="B19" s="173">
        <v>45367</v>
      </c>
      <c r="C19" s="115">
        <f t="shared" si="2"/>
        <v>7</v>
      </c>
      <c r="D19" s="351" t="str">
        <f t="shared" si="3"/>
        <v>Lørdag</v>
      </c>
      <c r="E19" s="317">
        <f t="shared" si="4"/>
        <v>45367</v>
      </c>
      <c r="F19" s="116">
        <f>WEEKDAY(B19)</f>
        <v>7</v>
      </c>
      <c r="G19" s="401" t="str">
        <f t="shared" si="5"/>
        <v>Lørdag</v>
      </c>
      <c r="H19" s="343" t="s">
        <v>75</v>
      </c>
      <c r="I19" s="343" t="s">
        <v>76</v>
      </c>
      <c r="J19" s="343" t="s">
        <v>77</v>
      </c>
      <c r="K19" s="343" t="s">
        <v>20</v>
      </c>
      <c r="L19" s="344" t="s">
        <v>78</v>
      </c>
      <c r="M19" s="344"/>
      <c r="N19">
        <f t="shared" si="6"/>
        <v>3</v>
      </c>
    </row>
    <row r="20" spans="1:14" x14ac:dyDescent="0.25">
      <c r="A20" s="329" t="e">
        <f t="shared" si="1"/>
        <v>#N/A</v>
      </c>
      <c r="B20" s="381">
        <v>45368</v>
      </c>
      <c r="C20" s="117">
        <f t="shared" si="2"/>
        <v>1</v>
      </c>
      <c r="D20" s="381" t="str">
        <f t="shared" si="3"/>
        <v>Søndag</v>
      </c>
      <c r="E20" s="315">
        <f t="shared" si="4"/>
        <v>45368</v>
      </c>
      <c r="F20" s="118">
        <f>WEEKDAY(B20)</f>
        <v>1</v>
      </c>
      <c r="G20" s="381" t="str">
        <f t="shared" si="5"/>
        <v>Søndag</v>
      </c>
      <c r="H20" s="80" t="s">
        <v>75</v>
      </c>
      <c r="I20" s="80" t="s">
        <v>79</v>
      </c>
      <c r="J20" s="80" t="s">
        <v>80</v>
      </c>
      <c r="K20" s="80" t="s">
        <v>20</v>
      </c>
      <c r="L20" s="81" t="s">
        <v>78</v>
      </c>
      <c r="M20" s="81"/>
      <c r="N20">
        <f t="shared" si="6"/>
        <v>3</v>
      </c>
    </row>
    <row r="21" spans="1:14" x14ac:dyDescent="0.3">
      <c r="A21" s="329" t="e">
        <f t="shared" si="1"/>
        <v>#N/A</v>
      </c>
      <c r="B21" s="381">
        <v>45388</v>
      </c>
      <c r="C21" s="117">
        <f t="shared" si="2"/>
        <v>7</v>
      </c>
      <c r="D21" s="381" t="str">
        <f t="shared" si="3"/>
        <v>Lørdag</v>
      </c>
      <c r="E21" s="315">
        <f t="shared" si="4"/>
        <v>45388</v>
      </c>
      <c r="F21" s="118">
        <f>WEEKDAY(B21)</f>
        <v>7</v>
      </c>
      <c r="G21" s="442" t="str">
        <f t="shared" si="5"/>
        <v>Lørdag</v>
      </c>
      <c r="H21" s="80" t="s">
        <v>184</v>
      </c>
      <c r="I21" s="80" t="s">
        <v>82</v>
      </c>
      <c r="J21" s="80" t="s">
        <v>185</v>
      </c>
      <c r="K21" s="80" t="s">
        <v>20</v>
      </c>
      <c r="L21" s="81" t="s">
        <v>21</v>
      </c>
      <c r="M21" s="82"/>
      <c r="N21">
        <f t="shared" si="6"/>
        <v>4</v>
      </c>
    </row>
    <row r="22" spans="1:14" x14ac:dyDescent="0.3">
      <c r="A22" s="379" t="e">
        <f t="shared" si="1"/>
        <v>#N/A</v>
      </c>
      <c r="B22" s="337">
        <v>45400</v>
      </c>
      <c r="C22" s="195">
        <f t="shared" si="2"/>
        <v>5</v>
      </c>
      <c r="D22" s="136" t="str">
        <f t="shared" si="3"/>
        <v>Torsdag</v>
      </c>
      <c r="E22" s="337">
        <f t="shared" si="4"/>
        <v>45400</v>
      </c>
      <c r="F22" s="177">
        <f>WEEKDAY(E22)</f>
        <v>5</v>
      </c>
      <c r="G22" s="338" t="str">
        <f t="shared" si="5"/>
        <v>Torsdag</v>
      </c>
      <c r="H22" s="136" t="s">
        <v>91</v>
      </c>
      <c r="I22" s="136" t="s">
        <v>29</v>
      </c>
      <c r="J22" s="136" t="s">
        <v>30</v>
      </c>
      <c r="K22" s="136" t="s">
        <v>12</v>
      </c>
      <c r="L22" s="166" t="s">
        <v>42</v>
      </c>
      <c r="M22" s="171" t="s">
        <v>92</v>
      </c>
      <c r="N22">
        <f t="shared" si="6"/>
        <v>4</v>
      </c>
    </row>
    <row r="23" spans="1:14" x14ac:dyDescent="0.3">
      <c r="A23" s="379" t="e">
        <f t="shared" si="1"/>
        <v>#N/A</v>
      </c>
      <c r="B23" s="337">
        <v>45395</v>
      </c>
      <c r="C23" s="195">
        <f t="shared" si="2"/>
        <v>7</v>
      </c>
      <c r="D23" s="136" t="str">
        <f t="shared" si="3"/>
        <v>Lørdag</v>
      </c>
      <c r="E23" s="337">
        <f t="shared" si="4"/>
        <v>45395</v>
      </c>
      <c r="F23" s="120">
        <f>WEEKDAY(B23)</f>
        <v>7</v>
      </c>
      <c r="G23" s="338" t="str">
        <f t="shared" si="5"/>
        <v>Lørdag</v>
      </c>
      <c r="H23" s="136" t="s">
        <v>186</v>
      </c>
      <c r="I23" s="136" t="s">
        <v>29</v>
      </c>
      <c r="J23" s="136" t="s">
        <v>30</v>
      </c>
      <c r="K23" s="136" t="s">
        <v>12</v>
      </c>
      <c r="L23" s="166" t="s">
        <v>89</v>
      </c>
      <c r="M23" s="171" t="s">
        <v>124</v>
      </c>
      <c r="N23">
        <f t="shared" si="6"/>
        <v>4</v>
      </c>
    </row>
    <row r="24" spans="1:14" x14ac:dyDescent="0.3">
      <c r="A24" s="379" t="e">
        <f t="shared" si="1"/>
        <v>#N/A</v>
      </c>
      <c r="B24" s="133">
        <v>45396</v>
      </c>
      <c r="C24" s="447">
        <f t="shared" si="2"/>
        <v>1</v>
      </c>
      <c r="D24" s="446" t="str">
        <f t="shared" si="3"/>
        <v>Søndag</v>
      </c>
      <c r="E24" s="391">
        <f t="shared" si="4"/>
        <v>45396</v>
      </c>
      <c r="F24" s="449">
        <f t="shared" ref="F24:F52" si="7">WEEKDAY(E24)</f>
        <v>1</v>
      </c>
      <c r="G24" s="293" t="str">
        <f t="shared" si="5"/>
        <v>Søndag</v>
      </c>
      <c r="H24" s="339" t="s">
        <v>187</v>
      </c>
      <c r="I24" s="339" t="s">
        <v>29</v>
      </c>
      <c r="J24" s="339" t="s">
        <v>30</v>
      </c>
      <c r="K24" s="348" t="s">
        <v>39</v>
      </c>
      <c r="L24" s="349"/>
      <c r="M24" s="349" t="s">
        <v>188</v>
      </c>
      <c r="N24">
        <f t="shared" si="6"/>
        <v>4</v>
      </c>
    </row>
    <row r="25" spans="1:14" x14ac:dyDescent="0.3">
      <c r="A25" s="445" t="e">
        <f t="shared" si="1"/>
        <v>#N/A</v>
      </c>
      <c r="B25" s="316">
        <v>45410</v>
      </c>
      <c r="C25" s="115">
        <f t="shared" si="2"/>
        <v>1</v>
      </c>
      <c r="D25" s="312" t="str">
        <f t="shared" si="3"/>
        <v>Søndag</v>
      </c>
      <c r="E25" s="316">
        <f t="shared" si="4"/>
        <v>45410</v>
      </c>
      <c r="F25" s="116">
        <f t="shared" si="7"/>
        <v>1</v>
      </c>
      <c r="G25" s="444" t="str">
        <f t="shared" si="5"/>
        <v>Søndag</v>
      </c>
      <c r="H25" s="413" t="s">
        <v>132</v>
      </c>
      <c r="I25" s="312" t="s">
        <v>189</v>
      </c>
      <c r="J25" s="312" t="s">
        <v>189</v>
      </c>
      <c r="K25" s="312" t="s">
        <v>134</v>
      </c>
      <c r="L25" s="342"/>
      <c r="M25" s="334"/>
      <c r="N25">
        <f t="shared" si="6"/>
        <v>4</v>
      </c>
    </row>
    <row r="26" spans="1:14" ht="31.2" x14ac:dyDescent="0.25">
      <c r="A26" s="379" t="e">
        <f t="shared" si="1"/>
        <v>#N/A</v>
      </c>
      <c r="B26" s="337">
        <v>45416</v>
      </c>
      <c r="C26" s="176">
        <f t="shared" si="2"/>
        <v>7</v>
      </c>
      <c r="D26" s="136" t="str">
        <f t="shared" si="3"/>
        <v>Lørdag</v>
      </c>
      <c r="E26" s="318">
        <v>45417</v>
      </c>
      <c r="F26" s="177">
        <f t="shared" si="7"/>
        <v>1</v>
      </c>
      <c r="G26" s="136" t="str">
        <f t="shared" si="5"/>
        <v>Søndag</v>
      </c>
      <c r="H26" s="136" t="s">
        <v>93</v>
      </c>
      <c r="I26" s="136" t="s">
        <v>29</v>
      </c>
      <c r="J26" s="136" t="s">
        <v>30</v>
      </c>
      <c r="K26" s="136" t="s">
        <v>12</v>
      </c>
      <c r="L26" s="165" t="s">
        <v>94</v>
      </c>
      <c r="M26" s="166" t="s">
        <v>95</v>
      </c>
      <c r="N26">
        <f t="shared" si="6"/>
        <v>5</v>
      </c>
    </row>
    <row r="27" spans="1:14" x14ac:dyDescent="0.25">
      <c r="A27" s="329" t="e">
        <f t="shared" si="1"/>
        <v>#N/A</v>
      </c>
      <c r="B27" s="381">
        <v>45419</v>
      </c>
      <c r="C27" s="117">
        <f t="shared" si="2"/>
        <v>3</v>
      </c>
      <c r="D27" s="80" t="str">
        <f t="shared" si="3"/>
        <v>Tirsdag</v>
      </c>
      <c r="E27" s="315">
        <v>45421</v>
      </c>
      <c r="F27" s="118">
        <f t="shared" si="7"/>
        <v>5</v>
      </c>
      <c r="G27" s="80" t="str">
        <f t="shared" si="5"/>
        <v>Torsdag</v>
      </c>
      <c r="H27" s="80" t="s">
        <v>23</v>
      </c>
      <c r="I27" s="80" t="s">
        <v>111</v>
      </c>
      <c r="J27" s="80" t="s">
        <v>112</v>
      </c>
      <c r="K27" s="80" t="s">
        <v>12</v>
      </c>
      <c r="L27" s="94" t="s">
        <v>12</v>
      </c>
      <c r="M27" s="81" t="s">
        <v>17</v>
      </c>
      <c r="N27">
        <f t="shared" si="6"/>
        <v>5</v>
      </c>
    </row>
    <row r="28" spans="1:14" x14ac:dyDescent="0.25">
      <c r="A28" s="379" t="e">
        <f t="shared" si="1"/>
        <v>#N/A</v>
      </c>
      <c r="B28" s="337">
        <v>45425</v>
      </c>
      <c r="C28" s="119">
        <f t="shared" si="2"/>
        <v>2</v>
      </c>
      <c r="D28" s="136" t="str">
        <f t="shared" si="3"/>
        <v>Mandag</v>
      </c>
      <c r="E28" s="318">
        <f>B28</f>
        <v>45425</v>
      </c>
      <c r="F28" s="120">
        <f t="shared" si="7"/>
        <v>2</v>
      </c>
      <c r="G28" s="136" t="str">
        <f t="shared" si="5"/>
        <v>Mandag</v>
      </c>
      <c r="H28" s="136" t="s">
        <v>190</v>
      </c>
      <c r="I28" s="136" t="s">
        <v>29</v>
      </c>
      <c r="J28" s="136" t="s">
        <v>30</v>
      </c>
      <c r="K28" s="136" t="s">
        <v>12</v>
      </c>
      <c r="L28" s="165" t="s">
        <v>42</v>
      </c>
      <c r="M28" s="166" t="s">
        <v>32</v>
      </c>
      <c r="N28">
        <f t="shared" si="6"/>
        <v>5</v>
      </c>
    </row>
    <row r="29" spans="1:14" x14ac:dyDescent="0.3">
      <c r="A29" s="329" t="e">
        <f t="shared" si="1"/>
        <v>#N/A</v>
      </c>
      <c r="B29" s="381">
        <v>45432</v>
      </c>
      <c r="C29" s="119">
        <f t="shared" si="2"/>
        <v>2</v>
      </c>
      <c r="D29" s="80" t="str">
        <f t="shared" si="3"/>
        <v>Mandag</v>
      </c>
      <c r="E29" s="315">
        <f>B29</f>
        <v>45432</v>
      </c>
      <c r="F29" s="120">
        <f t="shared" si="7"/>
        <v>2</v>
      </c>
      <c r="G29" s="407" t="str">
        <f t="shared" si="5"/>
        <v>Mandag</v>
      </c>
      <c r="H29" s="80" t="s">
        <v>114</v>
      </c>
      <c r="I29" s="80" t="s">
        <v>68</v>
      </c>
      <c r="J29" s="80" t="s">
        <v>68</v>
      </c>
      <c r="K29" s="80" t="s">
        <v>12</v>
      </c>
      <c r="L29" s="94" t="s">
        <v>12</v>
      </c>
      <c r="M29" s="82" t="s">
        <v>17</v>
      </c>
      <c r="N29">
        <f t="shared" si="6"/>
        <v>5</v>
      </c>
    </row>
    <row r="30" spans="1:14" x14ac:dyDescent="0.3">
      <c r="A30" s="379" t="e">
        <f t="shared" si="1"/>
        <v>#N/A</v>
      </c>
      <c r="B30" s="133">
        <v>45432</v>
      </c>
      <c r="C30" s="119">
        <f t="shared" si="2"/>
        <v>2</v>
      </c>
      <c r="D30" s="387" t="str">
        <f t="shared" si="3"/>
        <v>Mandag</v>
      </c>
      <c r="E30" s="319">
        <f>B30</f>
        <v>45432</v>
      </c>
      <c r="F30" s="120">
        <f t="shared" si="7"/>
        <v>2</v>
      </c>
      <c r="G30" s="282" t="str">
        <f t="shared" si="5"/>
        <v>Mandag</v>
      </c>
      <c r="H30" s="339" t="s">
        <v>103</v>
      </c>
      <c r="I30" s="339" t="s">
        <v>29</v>
      </c>
      <c r="J30" s="339" t="s">
        <v>30</v>
      </c>
      <c r="K30" s="339" t="s">
        <v>39</v>
      </c>
      <c r="L30" s="408" t="s">
        <v>104</v>
      </c>
      <c r="M30" s="348" t="s">
        <v>72</v>
      </c>
      <c r="N30">
        <f t="shared" si="6"/>
        <v>5</v>
      </c>
    </row>
    <row r="31" spans="1:14" ht="31.2" x14ac:dyDescent="0.3">
      <c r="A31" s="379" t="e">
        <f t="shared" si="1"/>
        <v>#N/A</v>
      </c>
      <c r="B31" s="337">
        <v>45437</v>
      </c>
      <c r="C31" s="208">
        <f t="shared" si="2"/>
        <v>7</v>
      </c>
      <c r="D31" s="136" t="str">
        <f t="shared" si="3"/>
        <v>Lørdag</v>
      </c>
      <c r="E31" s="318">
        <f>B31</f>
        <v>45437</v>
      </c>
      <c r="F31" s="310">
        <f t="shared" si="7"/>
        <v>7</v>
      </c>
      <c r="G31" s="338" t="str">
        <f t="shared" si="5"/>
        <v>Lørdag</v>
      </c>
      <c r="H31" s="136" t="s">
        <v>105</v>
      </c>
      <c r="I31" s="136" t="s">
        <v>29</v>
      </c>
      <c r="J31" s="136" t="s">
        <v>30</v>
      </c>
      <c r="K31" s="136" t="s">
        <v>12</v>
      </c>
      <c r="L31" s="166" t="s">
        <v>106</v>
      </c>
      <c r="M31" s="171" t="s">
        <v>54</v>
      </c>
      <c r="N31">
        <f t="shared" si="6"/>
        <v>5</v>
      </c>
    </row>
    <row r="32" spans="1:14" x14ac:dyDescent="0.3">
      <c r="A32" s="329" t="e">
        <f t="shared" si="1"/>
        <v>#N/A</v>
      </c>
      <c r="B32" s="173">
        <v>45439</v>
      </c>
      <c r="C32" s="117">
        <f t="shared" si="2"/>
        <v>2</v>
      </c>
      <c r="D32" s="343" t="str">
        <f t="shared" si="3"/>
        <v>Mandag</v>
      </c>
      <c r="E32" s="351">
        <f>B32</f>
        <v>45439</v>
      </c>
      <c r="F32" s="118">
        <f t="shared" si="7"/>
        <v>2</v>
      </c>
      <c r="G32" s="352" t="str">
        <f t="shared" si="5"/>
        <v>Mandag</v>
      </c>
      <c r="H32" s="343" t="s">
        <v>10</v>
      </c>
      <c r="I32" s="343" t="s">
        <v>11</v>
      </c>
      <c r="J32" s="343" t="s">
        <v>11</v>
      </c>
      <c r="K32" s="343" t="s">
        <v>12</v>
      </c>
      <c r="L32" s="344"/>
      <c r="M32" s="345"/>
      <c r="N32">
        <f t="shared" si="6"/>
        <v>5</v>
      </c>
    </row>
    <row r="33" spans="1:14" x14ac:dyDescent="0.3">
      <c r="A33" s="366"/>
      <c r="B33" s="367"/>
      <c r="C33" s="115">
        <f t="shared" si="2"/>
        <v>7</v>
      </c>
      <c r="D33" s="368" t="str">
        <f t="shared" si="3"/>
        <v>Lørdag</v>
      </c>
      <c r="E33" s="369"/>
      <c r="F33" s="116">
        <f t="shared" si="7"/>
        <v>7</v>
      </c>
      <c r="G33" s="271" t="str">
        <f t="shared" si="5"/>
        <v>Lørdag</v>
      </c>
      <c r="H33" s="368" t="s">
        <v>191</v>
      </c>
      <c r="I33" s="371" t="s">
        <v>192</v>
      </c>
      <c r="J33" s="371"/>
      <c r="K33" s="371"/>
      <c r="L33" s="372"/>
      <c r="M33" s="373"/>
      <c r="N33">
        <f t="shared" si="6"/>
        <v>1</v>
      </c>
    </row>
    <row r="34" spans="1:14" x14ac:dyDescent="0.3">
      <c r="A34" s="379" t="e">
        <f t="shared" ref="A34:A52" si="8">LOOKUP(N34,matrise3)</f>
        <v>#N/A</v>
      </c>
      <c r="B34" s="137">
        <v>45446</v>
      </c>
      <c r="C34" s="176">
        <f t="shared" si="2"/>
        <v>2</v>
      </c>
      <c r="D34" s="339" t="str">
        <f t="shared" si="3"/>
        <v>Mandag</v>
      </c>
      <c r="E34" s="393">
        <f>B34</f>
        <v>45446</v>
      </c>
      <c r="F34" s="177">
        <f t="shared" si="7"/>
        <v>2</v>
      </c>
      <c r="G34" s="441" t="str">
        <f t="shared" si="5"/>
        <v>Mandag</v>
      </c>
      <c r="H34" s="339" t="s">
        <v>113</v>
      </c>
      <c r="I34" s="339" t="s">
        <v>29</v>
      </c>
      <c r="J34" s="339" t="s">
        <v>30</v>
      </c>
      <c r="K34" s="339" t="s">
        <v>12</v>
      </c>
      <c r="L34" s="347" t="s">
        <v>42</v>
      </c>
      <c r="M34" s="348" t="s">
        <v>32</v>
      </c>
      <c r="N34">
        <f t="shared" ref="N34:N52" si="9">MONTH(B34)</f>
        <v>6</v>
      </c>
    </row>
    <row r="35" spans="1:14" x14ac:dyDescent="0.3">
      <c r="A35" s="329" t="e">
        <f t="shared" si="8"/>
        <v>#N/A</v>
      </c>
      <c r="B35" s="88">
        <v>45449</v>
      </c>
      <c r="C35" s="117">
        <f t="shared" si="2"/>
        <v>5</v>
      </c>
      <c r="D35" s="80" t="str">
        <f t="shared" si="3"/>
        <v>Torsdag</v>
      </c>
      <c r="E35" s="381">
        <v>45452</v>
      </c>
      <c r="F35" s="118">
        <f t="shared" si="7"/>
        <v>1</v>
      </c>
      <c r="G35" s="262" t="str">
        <f t="shared" si="5"/>
        <v>Søndag</v>
      </c>
      <c r="H35" s="80" t="s">
        <v>66</v>
      </c>
      <c r="I35" s="80" t="s">
        <v>44</v>
      </c>
      <c r="J35" s="80" t="s">
        <v>44</v>
      </c>
      <c r="K35" s="80" t="s">
        <v>12</v>
      </c>
      <c r="L35" s="81" t="s">
        <v>12</v>
      </c>
      <c r="M35" s="82" t="s">
        <v>17</v>
      </c>
      <c r="N35">
        <f t="shared" si="9"/>
        <v>6</v>
      </c>
    </row>
    <row r="36" spans="1:14" x14ac:dyDescent="0.25">
      <c r="A36" s="329" t="e">
        <f t="shared" si="8"/>
        <v>#N/A</v>
      </c>
      <c r="B36" s="381">
        <v>45457</v>
      </c>
      <c r="C36" s="117">
        <f t="shared" si="2"/>
        <v>6</v>
      </c>
      <c r="D36" s="80" t="str">
        <f t="shared" si="3"/>
        <v>Fredag</v>
      </c>
      <c r="E36" s="315">
        <v>45459</v>
      </c>
      <c r="F36" s="118">
        <f t="shared" si="7"/>
        <v>1</v>
      </c>
      <c r="G36" s="80" t="str">
        <f t="shared" si="5"/>
        <v>Søndag</v>
      </c>
      <c r="H36" s="80" t="s">
        <v>13</v>
      </c>
      <c r="I36" s="80" t="s">
        <v>115</v>
      </c>
      <c r="J36" s="80" t="s">
        <v>115</v>
      </c>
      <c r="K36" s="80" t="s">
        <v>12</v>
      </c>
      <c r="L36" s="94" t="s">
        <v>12</v>
      </c>
      <c r="M36" s="81" t="s">
        <v>17</v>
      </c>
      <c r="N36">
        <f t="shared" si="9"/>
        <v>6</v>
      </c>
    </row>
    <row r="37" spans="1:14" ht="31.2" x14ac:dyDescent="0.25">
      <c r="A37" s="379" t="e">
        <f t="shared" si="8"/>
        <v>#N/A</v>
      </c>
      <c r="B37" s="133">
        <v>45465</v>
      </c>
      <c r="C37" s="185">
        <f t="shared" si="2"/>
        <v>7</v>
      </c>
      <c r="D37" s="387" t="str">
        <f t="shared" si="3"/>
        <v>Lørdag</v>
      </c>
      <c r="E37" s="391">
        <f>B37</f>
        <v>45465</v>
      </c>
      <c r="F37" s="196">
        <f t="shared" si="7"/>
        <v>7</v>
      </c>
      <c r="G37" s="282" t="str">
        <f t="shared" si="5"/>
        <v>Lørdag</v>
      </c>
      <c r="H37" s="339" t="s">
        <v>193</v>
      </c>
      <c r="I37" s="339" t="s">
        <v>29</v>
      </c>
      <c r="J37" s="339" t="s">
        <v>30</v>
      </c>
      <c r="K37" s="339" t="s">
        <v>12</v>
      </c>
      <c r="L37" s="408"/>
      <c r="M37" s="408" t="s">
        <v>194</v>
      </c>
      <c r="N37">
        <f t="shared" si="9"/>
        <v>6</v>
      </c>
    </row>
    <row r="38" spans="1:14" x14ac:dyDescent="0.25">
      <c r="A38" s="329" t="e">
        <f t="shared" si="8"/>
        <v>#N/A</v>
      </c>
      <c r="B38" s="96">
        <v>45476</v>
      </c>
      <c r="C38" s="119">
        <f t="shared" si="2"/>
        <v>4</v>
      </c>
      <c r="D38" s="313" t="str">
        <f t="shared" si="3"/>
        <v>Onsdag</v>
      </c>
      <c r="E38" s="320">
        <v>45479</v>
      </c>
      <c r="F38" s="120">
        <f t="shared" si="7"/>
        <v>7</v>
      </c>
      <c r="G38" s="245" t="str">
        <f t="shared" si="5"/>
        <v>Lørdag</v>
      </c>
      <c r="H38" s="80" t="s">
        <v>13</v>
      </c>
      <c r="I38" s="80" t="s">
        <v>116</v>
      </c>
      <c r="J38" s="80" t="s">
        <v>116</v>
      </c>
      <c r="K38" s="80" t="s">
        <v>12</v>
      </c>
      <c r="L38" s="94" t="s">
        <v>12</v>
      </c>
      <c r="M38" s="81" t="s">
        <v>17</v>
      </c>
      <c r="N38">
        <f t="shared" si="9"/>
        <v>7</v>
      </c>
    </row>
    <row r="39" spans="1:14" x14ac:dyDescent="0.25">
      <c r="A39" s="445" t="e">
        <f t="shared" si="8"/>
        <v>#N/A</v>
      </c>
      <c r="B39" s="76">
        <v>45492</v>
      </c>
      <c r="C39" s="119">
        <f t="shared" si="2"/>
        <v>6</v>
      </c>
      <c r="D39" s="314" t="str">
        <f t="shared" si="3"/>
        <v>Fredag</v>
      </c>
      <c r="E39" s="321">
        <v>45499</v>
      </c>
      <c r="F39" s="120">
        <f t="shared" si="7"/>
        <v>6</v>
      </c>
      <c r="G39" s="281" t="str">
        <f t="shared" si="5"/>
        <v>Fredag</v>
      </c>
      <c r="H39" s="58" t="s">
        <v>195</v>
      </c>
      <c r="I39" s="58" t="s">
        <v>196</v>
      </c>
      <c r="J39" s="58" t="s">
        <v>196</v>
      </c>
      <c r="K39" s="58" t="s">
        <v>12</v>
      </c>
      <c r="L39" s="57"/>
      <c r="M39" s="59" t="s">
        <v>119</v>
      </c>
      <c r="N39">
        <f t="shared" si="9"/>
        <v>7</v>
      </c>
    </row>
    <row r="40" spans="1:14" x14ac:dyDescent="0.25">
      <c r="A40" s="329" t="e">
        <f t="shared" si="8"/>
        <v>#N/A</v>
      </c>
      <c r="B40" s="381">
        <v>45521</v>
      </c>
      <c r="C40" s="119">
        <f t="shared" si="2"/>
        <v>7</v>
      </c>
      <c r="D40" s="80" t="str">
        <f t="shared" si="3"/>
        <v>Lørdag</v>
      </c>
      <c r="E40" s="315">
        <v>45522</v>
      </c>
      <c r="F40" s="120">
        <f t="shared" si="7"/>
        <v>1</v>
      </c>
      <c r="G40" s="80" t="str">
        <f t="shared" si="5"/>
        <v>Søndag</v>
      </c>
      <c r="H40" s="80" t="s">
        <v>129</v>
      </c>
      <c r="I40" s="80" t="s">
        <v>25</v>
      </c>
      <c r="J40" s="80" t="s">
        <v>25</v>
      </c>
      <c r="K40" s="80" t="s">
        <v>12</v>
      </c>
      <c r="L40" s="94" t="s">
        <v>12</v>
      </c>
      <c r="M40" s="81" t="s">
        <v>17</v>
      </c>
      <c r="N40">
        <f t="shared" si="9"/>
        <v>8</v>
      </c>
    </row>
    <row r="41" spans="1:14" x14ac:dyDescent="0.25">
      <c r="A41" s="379" t="e">
        <f t="shared" si="8"/>
        <v>#N/A</v>
      </c>
      <c r="B41" s="337">
        <v>45523</v>
      </c>
      <c r="C41" s="195">
        <f t="shared" si="2"/>
        <v>2</v>
      </c>
      <c r="D41" s="136" t="str">
        <f t="shared" si="3"/>
        <v>Mandag</v>
      </c>
      <c r="E41" s="337">
        <f>B41</f>
        <v>45523</v>
      </c>
      <c r="F41" s="196">
        <f t="shared" si="7"/>
        <v>2</v>
      </c>
      <c r="G41" s="338" t="str">
        <f t="shared" si="5"/>
        <v>Mandag</v>
      </c>
      <c r="H41" s="136" t="s">
        <v>130</v>
      </c>
      <c r="I41" s="136" t="s">
        <v>29</v>
      </c>
      <c r="J41" s="136" t="s">
        <v>30</v>
      </c>
      <c r="K41" s="136" t="s">
        <v>12</v>
      </c>
      <c r="L41" s="166" t="s">
        <v>131</v>
      </c>
      <c r="M41" s="166" t="s">
        <v>72</v>
      </c>
      <c r="N41">
        <f t="shared" si="9"/>
        <v>8</v>
      </c>
    </row>
    <row r="42" spans="1:14" x14ac:dyDescent="0.3">
      <c r="A42" s="379" t="e">
        <f t="shared" si="8"/>
        <v>#N/A</v>
      </c>
      <c r="B42" s="137">
        <v>45530</v>
      </c>
      <c r="C42" s="119">
        <f t="shared" si="2"/>
        <v>2</v>
      </c>
      <c r="D42" s="339" t="str">
        <f t="shared" si="3"/>
        <v>Mandag</v>
      </c>
      <c r="E42" s="394">
        <f>B42</f>
        <v>45530</v>
      </c>
      <c r="F42" s="120">
        <f t="shared" si="7"/>
        <v>2</v>
      </c>
      <c r="G42" s="406" t="str">
        <f t="shared" si="5"/>
        <v>Mandag</v>
      </c>
      <c r="H42" s="339" t="s">
        <v>135</v>
      </c>
      <c r="I42" s="339" t="s">
        <v>29</v>
      </c>
      <c r="J42" s="339" t="s">
        <v>30</v>
      </c>
      <c r="K42" s="339" t="s">
        <v>39</v>
      </c>
      <c r="L42" s="408" t="s">
        <v>136</v>
      </c>
      <c r="M42" s="348" t="s">
        <v>40</v>
      </c>
      <c r="N42">
        <f t="shared" si="9"/>
        <v>8</v>
      </c>
    </row>
    <row r="43" spans="1:14" x14ac:dyDescent="0.3">
      <c r="A43" s="445" t="e">
        <f t="shared" si="8"/>
        <v>#N/A</v>
      </c>
      <c r="B43" s="323">
        <v>45576</v>
      </c>
      <c r="C43" s="119">
        <f t="shared" si="2"/>
        <v>6</v>
      </c>
      <c r="D43" s="58" t="str">
        <f t="shared" si="3"/>
        <v>Fredag</v>
      </c>
      <c r="E43" s="390">
        <v>45578</v>
      </c>
      <c r="F43" s="215">
        <f t="shared" si="7"/>
        <v>1</v>
      </c>
      <c r="G43" s="58" t="str">
        <f t="shared" si="5"/>
        <v>Søndag</v>
      </c>
      <c r="H43" s="58" t="s">
        <v>13</v>
      </c>
      <c r="I43" s="58" t="s">
        <v>141</v>
      </c>
      <c r="J43" s="58" t="s">
        <v>141</v>
      </c>
      <c r="K43" s="58" t="s">
        <v>15</v>
      </c>
      <c r="L43" s="57" t="s">
        <v>16</v>
      </c>
      <c r="M43" s="60" t="s">
        <v>17</v>
      </c>
      <c r="N43">
        <f t="shared" si="9"/>
        <v>10</v>
      </c>
    </row>
    <row r="44" spans="1:14" x14ac:dyDescent="0.3">
      <c r="A44" s="379" t="e">
        <f t="shared" si="8"/>
        <v>#N/A</v>
      </c>
      <c r="B44" s="137">
        <v>45582</v>
      </c>
      <c r="C44" s="119">
        <f t="shared" si="2"/>
        <v>5</v>
      </c>
      <c r="D44" s="339" t="str">
        <f t="shared" si="3"/>
        <v>Torsdag</v>
      </c>
      <c r="E44" s="319">
        <v>45585</v>
      </c>
      <c r="F44" s="398">
        <f t="shared" si="7"/>
        <v>1</v>
      </c>
      <c r="G44" s="406" t="str">
        <f t="shared" si="5"/>
        <v>Søndag</v>
      </c>
      <c r="H44" s="339" t="s">
        <v>23</v>
      </c>
      <c r="I44" s="339" t="s">
        <v>29</v>
      </c>
      <c r="J44" s="339" t="s">
        <v>30</v>
      </c>
      <c r="K44" s="339" t="s">
        <v>15</v>
      </c>
      <c r="L44" s="408" t="s">
        <v>152</v>
      </c>
      <c r="M44" s="348" t="s">
        <v>54</v>
      </c>
      <c r="N44">
        <f t="shared" si="9"/>
        <v>10</v>
      </c>
    </row>
    <row r="45" spans="1:14" x14ac:dyDescent="0.25">
      <c r="A45" s="445" t="e">
        <f t="shared" si="8"/>
        <v>#N/A</v>
      </c>
      <c r="B45" s="76">
        <v>45593</v>
      </c>
      <c r="C45" s="119">
        <f t="shared" si="2"/>
        <v>2</v>
      </c>
      <c r="D45" s="314" t="str">
        <f t="shared" si="3"/>
        <v>Mandag</v>
      </c>
      <c r="E45" s="321">
        <v>45596</v>
      </c>
      <c r="F45" s="216">
        <f t="shared" si="7"/>
        <v>5</v>
      </c>
      <c r="G45" s="281" t="str">
        <f t="shared" si="5"/>
        <v>Torsdag</v>
      </c>
      <c r="H45" s="58" t="s">
        <v>23</v>
      </c>
      <c r="I45" s="58" t="s">
        <v>27</v>
      </c>
      <c r="J45" s="58" t="s">
        <v>27</v>
      </c>
      <c r="K45" s="58" t="s">
        <v>15</v>
      </c>
      <c r="L45" s="57" t="s">
        <v>16</v>
      </c>
      <c r="M45" s="59" t="s">
        <v>17</v>
      </c>
      <c r="N45">
        <f t="shared" si="9"/>
        <v>10</v>
      </c>
    </row>
    <row r="46" spans="1:14" x14ac:dyDescent="0.3">
      <c r="A46" s="379" t="e">
        <f t="shared" si="8"/>
        <v>#N/A</v>
      </c>
      <c r="B46" s="137">
        <v>45549</v>
      </c>
      <c r="C46" s="119">
        <f t="shared" si="2"/>
        <v>7</v>
      </c>
      <c r="D46" s="339" t="str">
        <f t="shared" si="3"/>
        <v>Lørdag</v>
      </c>
      <c r="E46" s="319">
        <v>45549</v>
      </c>
      <c r="F46" s="120">
        <f t="shared" si="7"/>
        <v>7</v>
      </c>
      <c r="G46" s="406" t="str">
        <f t="shared" si="5"/>
        <v>Lørdag</v>
      </c>
      <c r="H46" s="339" t="s">
        <v>197</v>
      </c>
      <c r="I46" s="339" t="s">
        <v>29</v>
      </c>
      <c r="J46" s="339" t="s">
        <v>30</v>
      </c>
      <c r="K46" s="339"/>
      <c r="L46" s="408"/>
      <c r="M46" s="348"/>
      <c r="N46">
        <f t="shared" si="9"/>
        <v>9</v>
      </c>
    </row>
    <row r="47" spans="1:14" x14ac:dyDescent="0.25">
      <c r="A47" s="379" t="e">
        <f t="shared" si="8"/>
        <v>#N/A</v>
      </c>
      <c r="B47" s="133">
        <v>45609</v>
      </c>
      <c r="C47" s="119">
        <f t="shared" si="2"/>
        <v>4</v>
      </c>
      <c r="D47" s="387" t="str">
        <f t="shared" si="3"/>
        <v>Onsdag</v>
      </c>
      <c r="E47" s="319">
        <f>B47</f>
        <v>45609</v>
      </c>
      <c r="F47" s="120">
        <f t="shared" si="7"/>
        <v>4</v>
      </c>
      <c r="G47" s="293" t="str">
        <f t="shared" si="5"/>
        <v>Onsdag</v>
      </c>
      <c r="H47" s="136" t="s">
        <v>157</v>
      </c>
      <c r="I47" s="136" t="s">
        <v>29</v>
      </c>
      <c r="J47" s="136" t="s">
        <v>30</v>
      </c>
      <c r="K47" s="136" t="s">
        <v>39</v>
      </c>
      <c r="L47" s="165" t="s">
        <v>42</v>
      </c>
      <c r="M47" s="166" t="s">
        <v>32</v>
      </c>
      <c r="N47">
        <f t="shared" si="9"/>
        <v>11</v>
      </c>
    </row>
    <row r="48" spans="1:14" x14ac:dyDescent="0.25">
      <c r="A48" s="329" t="e">
        <f>LOOKUP(N50,matrise3)</f>
        <v>#N/A</v>
      </c>
      <c r="B48" s="381">
        <v>45986</v>
      </c>
      <c r="C48" s="119">
        <f>WEEKDAY(B48)</f>
        <v>3</v>
      </c>
      <c r="D48" s="80" t="str">
        <f>LOOKUP(C48,matrise)</f>
        <v>Tirsdag</v>
      </c>
      <c r="E48" s="315">
        <v>45990</v>
      </c>
      <c r="F48" s="239">
        <f>WEEKDAY(E48)</f>
        <v>7</v>
      </c>
      <c r="G48" s="80" t="str">
        <f>LOOKUP(F48,matrise)</f>
        <v>Lørdag</v>
      </c>
      <c r="H48" s="80" t="s">
        <v>129</v>
      </c>
      <c r="I48" s="80" t="s">
        <v>192</v>
      </c>
      <c r="J48" s="80" t="s">
        <v>44</v>
      </c>
      <c r="K48" s="80" t="s">
        <v>15</v>
      </c>
      <c r="L48" s="94" t="s">
        <v>16</v>
      </c>
      <c r="M48" s="81" t="s">
        <v>161</v>
      </c>
      <c r="N48" t="e">
        <f>MONTH(#REF!)</f>
        <v>#REF!</v>
      </c>
    </row>
    <row r="49" spans="1:14" x14ac:dyDescent="0.25">
      <c r="N49">
        <f>MONTH(B50)</f>
        <v>12</v>
      </c>
    </row>
    <row r="50" spans="1:14" x14ac:dyDescent="0.25">
      <c r="A50" s="379" t="s">
        <v>177</v>
      </c>
      <c r="B50" s="133">
        <v>45993</v>
      </c>
      <c r="C50" s="163">
        <f>WEEKDAY(B50)</f>
        <v>3</v>
      </c>
      <c r="D50" s="387" t="str">
        <f>LOOKUP(C50,matrise)</f>
        <v>Tirsdag</v>
      </c>
      <c r="E50" s="319">
        <v>46362</v>
      </c>
      <c r="F50" s="663">
        <f>WEEKDAY(E50)</f>
        <v>1</v>
      </c>
      <c r="G50" s="293" t="str">
        <f>LOOKUP(F50,matrise)</f>
        <v>Søndag</v>
      </c>
      <c r="H50" s="339" t="s">
        <v>13</v>
      </c>
      <c r="I50" s="339" t="s">
        <v>14</v>
      </c>
      <c r="J50" s="339" t="s">
        <v>14</v>
      </c>
      <c r="K50" s="339" t="s">
        <v>15</v>
      </c>
      <c r="L50" s="347" t="s">
        <v>16</v>
      </c>
      <c r="M50" s="408" t="s">
        <v>17</v>
      </c>
      <c r="N50">
        <f>MONTH(B48)</f>
        <v>11</v>
      </c>
    </row>
    <row r="51" spans="1:14" x14ac:dyDescent="0.25">
      <c r="A51" s="379" t="s">
        <v>177</v>
      </c>
      <c r="B51" s="337" t="s">
        <v>3</v>
      </c>
      <c r="C51" s="119" t="e">
        <f t="shared" si="2"/>
        <v>#VALUE!</v>
      </c>
      <c r="D51" s="136" t="s">
        <v>3</v>
      </c>
      <c r="E51" s="318" t="s">
        <v>3</v>
      </c>
      <c r="F51" s="239" t="e">
        <f t="shared" si="7"/>
        <v>#VALUE!</v>
      </c>
      <c r="G51" s="136" t="s">
        <v>3</v>
      </c>
      <c r="H51" s="136" t="s">
        <v>162</v>
      </c>
      <c r="I51" s="136" t="s">
        <v>29</v>
      </c>
      <c r="J51" s="136" t="s">
        <v>30</v>
      </c>
      <c r="K51" s="136" t="s">
        <v>15</v>
      </c>
      <c r="L51" s="165" t="s">
        <v>163</v>
      </c>
      <c r="M51" s="166" t="s">
        <v>32</v>
      </c>
      <c r="N51" t="e">
        <f t="shared" si="9"/>
        <v>#VALUE!</v>
      </c>
    </row>
    <row r="52" spans="1:14" x14ac:dyDescent="0.25">
      <c r="A52" s="379" t="e">
        <f t="shared" si="8"/>
        <v>#N/A</v>
      </c>
      <c r="B52" s="337">
        <v>45655</v>
      </c>
      <c r="C52" s="119">
        <f t="shared" si="2"/>
        <v>1</v>
      </c>
      <c r="D52" s="136" t="s">
        <v>173</v>
      </c>
      <c r="E52" s="318">
        <f>B52</f>
        <v>45655</v>
      </c>
      <c r="F52" s="239">
        <f t="shared" si="7"/>
        <v>1</v>
      </c>
      <c r="G52" s="136" t="s">
        <v>173</v>
      </c>
      <c r="H52" s="136" t="s">
        <v>164</v>
      </c>
      <c r="I52" s="136" t="s">
        <v>29</v>
      </c>
      <c r="J52" s="136" t="s">
        <v>30</v>
      </c>
      <c r="K52" s="136" t="s">
        <v>15</v>
      </c>
      <c r="L52" s="165" t="s">
        <v>165</v>
      </c>
      <c r="M52" s="166" t="s">
        <v>32</v>
      </c>
      <c r="N52">
        <f t="shared" si="9"/>
        <v>12</v>
      </c>
    </row>
    <row r="53" spans="1:14" x14ac:dyDescent="0.25">
      <c r="A53" s="666">
        <v>2026</v>
      </c>
      <c r="B53" s="667"/>
      <c r="C53" s="668"/>
      <c r="D53" s="669"/>
      <c r="E53" s="670"/>
      <c r="F53" s="671"/>
      <c r="G53" s="672"/>
      <c r="H53" s="669"/>
      <c r="I53" s="669"/>
      <c r="J53" s="669"/>
      <c r="K53" s="669"/>
      <c r="L53" s="673"/>
      <c r="M53" s="673"/>
      <c r="N53">
        <f t="shared" ref="N53" si="10">MONTH(B53)</f>
        <v>1</v>
      </c>
    </row>
    <row r="54" spans="1:14" x14ac:dyDescent="0.25">
      <c r="A54" s="666" t="s">
        <v>166</v>
      </c>
      <c r="B54" s="674">
        <v>46027</v>
      </c>
      <c r="C54" s="675"/>
      <c r="D54" s="666" t="s">
        <v>173</v>
      </c>
      <c r="E54" s="674">
        <v>46030</v>
      </c>
      <c r="F54" s="676"/>
      <c r="G54" s="666" t="s">
        <v>97</v>
      </c>
      <c r="H54" s="666" t="s">
        <v>456</v>
      </c>
      <c r="I54" s="666" t="s">
        <v>29</v>
      </c>
      <c r="J54" s="666" t="s">
        <v>30</v>
      </c>
      <c r="K54" s="666" t="s">
        <v>457</v>
      </c>
      <c r="L54" s="677"/>
      <c r="M54" s="677"/>
    </row>
    <row r="55" spans="1:14" x14ac:dyDescent="0.3">
      <c r="A55" s="666" t="s">
        <v>166</v>
      </c>
      <c r="B55" s="674">
        <v>46027</v>
      </c>
      <c r="C55" s="675"/>
      <c r="D55" s="666" t="s">
        <v>173</v>
      </c>
      <c r="E55" s="674">
        <v>46030</v>
      </c>
      <c r="F55" s="676"/>
      <c r="G55" s="666" t="s">
        <v>97</v>
      </c>
      <c r="H55" s="678" t="s">
        <v>23</v>
      </c>
      <c r="I55" s="678" t="s">
        <v>24</v>
      </c>
      <c r="J55" s="678" t="s">
        <v>25</v>
      </c>
      <c r="K55" s="678" t="s">
        <v>15</v>
      </c>
      <c r="L55" s="679" t="s">
        <v>16</v>
      </c>
      <c r="M55" s="680"/>
    </row>
    <row r="56" spans="1:14" x14ac:dyDescent="0.25">
      <c r="A56" s="666" t="s">
        <v>166</v>
      </c>
      <c r="B56" s="674">
        <v>46036</v>
      </c>
      <c r="C56" s="675"/>
      <c r="D56" s="666" t="s">
        <v>143</v>
      </c>
      <c r="E56" s="674">
        <v>46040</v>
      </c>
      <c r="F56" s="676"/>
      <c r="G56" s="666" t="s">
        <v>147</v>
      </c>
      <c r="H56" s="666" t="s">
        <v>458</v>
      </c>
      <c r="I56" s="666" t="s">
        <v>459</v>
      </c>
      <c r="J56" s="666" t="s">
        <v>459</v>
      </c>
      <c r="K56" s="666" t="s">
        <v>457</v>
      </c>
      <c r="L56" s="677"/>
      <c r="M56" s="677"/>
    </row>
    <row r="57" spans="1:14" x14ac:dyDescent="0.25">
      <c r="A57" s="666"/>
      <c r="B57" s="681"/>
      <c r="C57" s="675"/>
      <c r="D57" s="666"/>
      <c r="E57" s="681"/>
      <c r="F57" s="676"/>
      <c r="G57" s="666"/>
      <c r="H57" s="666"/>
      <c r="I57" s="666"/>
      <c r="J57" s="666"/>
      <c r="K57" s="666"/>
      <c r="L57" s="677"/>
      <c r="M57" s="677"/>
    </row>
    <row r="58" spans="1:14" x14ac:dyDescent="0.3">
      <c r="A58" s="683" t="s">
        <v>166</v>
      </c>
      <c r="B58" s="687">
        <v>46044</v>
      </c>
      <c r="C58" s="688">
        <f>WEEKDAY(B58)</f>
        <v>5</v>
      </c>
      <c r="D58" s="684" t="s">
        <v>97</v>
      </c>
      <c r="E58" s="674">
        <v>46046</v>
      </c>
      <c r="F58" s="689">
        <f>WEEKDAY(E58)</f>
        <v>7</v>
      </c>
      <c r="G58" s="690" t="str">
        <f>LOOKUP(F58,matrise)</f>
        <v>Lørdag</v>
      </c>
      <c r="H58" s="678" t="s">
        <v>26</v>
      </c>
      <c r="I58" s="678" t="s">
        <v>27</v>
      </c>
      <c r="J58" s="678" t="s">
        <v>27</v>
      </c>
      <c r="K58" s="678" t="s">
        <v>15</v>
      </c>
      <c r="L58" s="679" t="s">
        <v>28</v>
      </c>
      <c r="M58" s="680"/>
    </row>
    <row r="59" spans="1:14" x14ac:dyDescent="0.3">
      <c r="A59" s="683" t="s">
        <v>166</v>
      </c>
      <c r="B59" s="667">
        <v>46053</v>
      </c>
      <c r="C59" s="682">
        <f>WEEKDAY(B59)</f>
        <v>7</v>
      </c>
      <c r="D59" s="684" t="str">
        <f>LOOKUP(C59,matrise)</f>
        <v>Lørdag</v>
      </c>
      <c r="E59" s="670">
        <f>B59</f>
        <v>46053</v>
      </c>
      <c r="F59" s="685">
        <f>WEEKDAY(E59)</f>
        <v>7</v>
      </c>
      <c r="G59" s="686" t="str">
        <f>LOOKUP(F59,matrise)</f>
        <v>Lørdag</v>
      </c>
      <c r="H59" s="669" t="s">
        <v>18</v>
      </c>
      <c r="I59" s="669" t="s">
        <v>33</v>
      </c>
      <c r="J59" s="669" t="s">
        <v>34</v>
      </c>
      <c r="K59" s="669" t="s">
        <v>20</v>
      </c>
      <c r="L59" s="673" t="s">
        <v>35</v>
      </c>
      <c r="M59" s="680"/>
    </row>
    <row r="61" spans="1:14" x14ac:dyDescent="0.25">
      <c r="A61" s="64" t="s">
        <v>167</v>
      </c>
      <c r="B61" s="410">
        <v>46055</v>
      </c>
      <c r="D61" s="64" t="s">
        <v>173</v>
      </c>
      <c r="E61" s="410">
        <v>46090</v>
      </c>
      <c r="G61" s="64" t="s">
        <v>173</v>
      </c>
      <c r="H61" s="64" t="s">
        <v>38</v>
      </c>
      <c r="I61" s="64" t="s">
        <v>29</v>
      </c>
      <c r="J61" s="64" t="s">
        <v>30</v>
      </c>
      <c r="K61" s="64" t="s">
        <v>462</v>
      </c>
    </row>
    <row r="62" spans="1:14" x14ac:dyDescent="0.3">
      <c r="A62" s="64" t="s">
        <v>167</v>
      </c>
      <c r="B62" s="410">
        <v>46059</v>
      </c>
      <c r="D62" s="339" t="s">
        <v>176</v>
      </c>
      <c r="E62" s="410">
        <v>46059</v>
      </c>
      <c r="F62" s="448"/>
      <c r="G62" s="339" t="s">
        <v>176</v>
      </c>
      <c r="H62" s="64" t="s">
        <v>461</v>
      </c>
      <c r="I62" s="64" t="s">
        <v>68</v>
      </c>
      <c r="J62" s="64" t="s">
        <v>68</v>
      </c>
      <c r="M62" s="680"/>
    </row>
    <row r="63" spans="1:14" x14ac:dyDescent="0.25">
      <c r="A63" s="328" t="s">
        <v>167</v>
      </c>
      <c r="B63" s="137">
        <v>46060</v>
      </c>
      <c r="C63" s="324"/>
      <c r="D63" s="339" t="s">
        <v>107</v>
      </c>
      <c r="E63" s="319">
        <v>46060</v>
      </c>
      <c r="F63" s="325"/>
      <c r="G63" s="441" t="s">
        <v>107</v>
      </c>
      <c r="H63" s="339" t="s">
        <v>463</v>
      </c>
      <c r="I63" s="339" t="s">
        <v>44</v>
      </c>
      <c r="J63" s="339" t="s">
        <v>44</v>
      </c>
      <c r="K63" s="339" t="s">
        <v>464</v>
      </c>
      <c r="L63" s="347"/>
      <c r="M63" s="408" t="s">
        <v>40</v>
      </c>
    </row>
    <row r="64" spans="1:14" x14ac:dyDescent="0.3">
      <c r="A64" s="664" t="s">
        <v>460</v>
      </c>
      <c r="B64" s="157"/>
      <c r="C64" s="324"/>
      <c r="D64" s="136"/>
      <c r="E64" s="319"/>
      <c r="F64" s="665"/>
      <c r="G64" s="662"/>
      <c r="H64" s="136" t="s">
        <v>41</v>
      </c>
      <c r="I64" s="136" t="s">
        <v>29</v>
      </c>
      <c r="J64" s="136" t="s">
        <v>30</v>
      </c>
      <c r="K64" s="136" t="s">
        <v>15</v>
      </c>
      <c r="L64" s="165" t="s">
        <v>42</v>
      </c>
      <c r="M64" s="171" t="s">
        <v>32</v>
      </c>
    </row>
    <row r="65" spans="1:13" x14ac:dyDescent="0.3">
      <c r="A65" s="328" t="s">
        <v>167</v>
      </c>
      <c r="B65" s="337">
        <v>46062</v>
      </c>
      <c r="C65" s="163"/>
      <c r="D65" s="336" t="s">
        <v>173</v>
      </c>
      <c r="E65" s="318">
        <v>46065</v>
      </c>
      <c r="F65" s="164"/>
      <c r="G65" s="336" t="s">
        <v>97</v>
      </c>
      <c r="H65" s="136" t="s">
        <v>23</v>
      </c>
      <c r="I65" s="136" t="s">
        <v>33</v>
      </c>
      <c r="J65" s="136" t="s">
        <v>33</v>
      </c>
      <c r="K65" s="136" t="s">
        <v>457</v>
      </c>
      <c r="L65" s="166"/>
      <c r="M65" s="171"/>
    </row>
    <row r="66" spans="1:13" x14ac:dyDescent="0.3">
      <c r="A66" s="328" t="s">
        <v>167</v>
      </c>
      <c r="B66" s="133">
        <v>46063</v>
      </c>
      <c r="C66" s="163">
        <f>WEEKDAY(B66)</f>
        <v>3</v>
      </c>
      <c r="D66" s="387" t="str">
        <f>LOOKUP(C66,matrise)</f>
        <v>Tirsdag</v>
      </c>
      <c r="E66" s="319">
        <v>46065</v>
      </c>
      <c r="F66" s="663">
        <f>WEEKDAY(E66)</f>
        <v>5</v>
      </c>
      <c r="G66" s="404" t="str">
        <f>LOOKUP(F66,matrise)</f>
        <v>Torsdag</v>
      </c>
      <c r="H66" s="339" t="s">
        <v>23</v>
      </c>
      <c r="I66" s="339" t="s">
        <v>159</v>
      </c>
      <c r="J66" s="339" t="s">
        <v>159</v>
      </c>
      <c r="K66" s="339" t="s">
        <v>15</v>
      </c>
      <c r="L66" s="347" t="s">
        <v>3</v>
      </c>
      <c r="M66" s="348"/>
    </row>
    <row r="67" spans="1:13" x14ac:dyDescent="0.25">
      <c r="A67" s="379"/>
      <c r="B67" s="337"/>
      <c r="C67" s="185"/>
      <c r="D67" s="136"/>
      <c r="E67" s="318"/>
      <c r="F67" s="416"/>
      <c r="G67" s="136"/>
      <c r="H67" s="136" t="s">
        <v>52</v>
      </c>
      <c r="I67" s="136" t="s">
        <v>29</v>
      </c>
      <c r="J67" s="136" t="s">
        <v>30</v>
      </c>
      <c r="K67" s="136" t="s">
        <v>15</v>
      </c>
      <c r="L67" s="165" t="s">
        <v>42</v>
      </c>
      <c r="M67" s="166" t="s">
        <v>32</v>
      </c>
    </row>
    <row r="68" spans="1:13" x14ac:dyDescent="0.25">
      <c r="A68" s="64" t="s">
        <v>167</v>
      </c>
      <c r="B68" s="410">
        <v>46081</v>
      </c>
      <c r="D68" s="64" t="s">
        <v>107</v>
      </c>
      <c r="E68" s="410">
        <v>46081</v>
      </c>
      <c r="F68" s="448"/>
      <c r="G68" s="64" t="s">
        <v>107</v>
      </c>
      <c r="H68" s="64" t="s">
        <v>473</v>
      </c>
      <c r="I68" s="64" t="s">
        <v>29</v>
      </c>
      <c r="J68" s="64" t="s">
        <v>474</v>
      </c>
      <c r="K68" s="64" t="s">
        <v>21</v>
      </c>
    </row>
    <row r="69" spans="1:13" x14ac:dyDescent="0.25">
      <c r="A69" s="64" t="s">
        <v>168</v>
      </c>
      <c r="B69" s="410">
        <v>46082</v>
      </c>
      <c r="D69" s="64" t="s">
        <v>147</v>
      </c>
      <c r="E69" s="410">
        <v>46082</v>
      </c>
      <c r="F69" s="448"/>
      <c r="G69" s="64" t="s">
        <v>147</v>
      </c>
      <c r="H69" s="64" t="s">
        <v>465</v>
      </c>
      <c r="I69" s="64" t="s">
        <v>19</v>
      </c>
      <c r="J69" s="64" t="s">
        <v>19</v>
      </c>
      <c r="K69" s="64" t="s">
        <v>20</v>
      </c>
    </row>
    <row r="70" spans="1:13" x14ac:dyDescent="0.25">
      <c r="A70" s="64" t="s">
        <v>168</v>
      </c>
      <c r="B70" s="410">
        <v>46089</v>
      </c>
      <c r="D70" s="64" t="s">
        <v>147</v>
      </c>
      <c r="E70" s="410">
        <v>46089</v>
      </c>
      <c r="F70" s="448"/>
      <c r="G70" s="64" t="s">
        <v>147</v>
      </c>
      <c r="H70" s="64" t="s">
        <v>466</v>
      </c>
      <c r="I70" s="64" t="s">
        <v>156</v>
      </c>
      <c r="K70" s="64" t="s">
        <v>20</v>
      </c>
    </row>
    <row r="71" spans="1:13" x14ac:dyDescent="0.25">
      <c r="A71" s="64" t="s">
        <v>168</v>
      </c>
      <c r="B71" s="410">
        <v>46095</v>
      </c>
      <c r="D71" s="64" t="s">
        <v>107</v>
      </c>
      <c r="E71" s="410">
        <v>46095</v>
      </c>
      <c r="F71" s="448"/>
      <c r="G71" s="64" t="s">
        <v>107</v>
      </c>
      <c r="H71" s="64" t="s">
        <v>77</v>
      </c>
      <c r="K71" s="64" t="s">
        <v>20</v>
      </c>
    </row>
    <row r="72" spans="1:13" x14ac:dyDescent="0.25">
      <c r="A72" s="64" t="s">
        <v>168</v>
      </c>
      <c r="B72" s="410">
        <v>46096</v>
      </c>
      <c r="D72" s="64" t="s">
        <v>147</v>
      </c>
      <c r="E72" s="410">
        <v>46096</v>
      </c>
      <c r="F72" s="448"/>
      <c r="G72" s="64" t="s">
        <v>147</v>
      </c>
      <c r="H72" s="64" t="s">
        <v>467</v>
      </c>
      <c r="I72" s="64" t="s">
        <v>468</v>
      </c>
      <c r="K72" s="64" t="s">
        <v>20</v>
      </c>
    </row>
    <row r="74" spans="1:13" x14ac:dyDescent="0.25">
      <c r="A74" s="64" t="s">
        <v>169</v>
      </c>
      <c r="B74" s="410">
        <v>46123</v>
      </c>
      <c r="D74" s="64" t="s">
        <v>107</v>
      </c>
      <c r="E74" s="410">
        <v>46123</v>
      </c>
      <c r="F74" s="448"/>
      <c r="G74" s="64" t="s">
        <v>107</v>
      </c>
      <c r="H74" s="64" t="s">
        <v>469</v>
      </c>
      <c r="I74" s="64" t="s">
        <v>29</v>
      </c>
      <c r="J74" s="64" t="s">
        <v>30</v>
      </c>
    </row>
    <row r="75" spans="1:13" x14ac:dyDescent="0.25">
      <c r="A75" s="64" t="s">
        <v>169</v>
      </c>
      <c r="H75" s="64" t="s">
        <v>470</v>
      </c>
      <c r="I75" s="64" t="s">
        <v>29</v>
      </c>
      <c r="J75" s="64" t="s">
        <v>30</v>
      </c>
      <c r="K75" s="64" t="s">
        <v>12</v>
      </c>
    </row>
    <row r="78" spans="1:13" x14ac:dyDescent="0.25">
      <c r="A78" s="64" t="s">
        <v>170</v>
      </c>
      <c r="B78" s="410">
        <v>46151</v>
      </c>
      <c r="D78" s="64" t="s">
        <v>107</v>
      </c>
      <c r="E78" s="410">
        <v>46152</v>
      </c>
      <c r="G78" s="64" t="s">
        <v>147</v>
      </c>
      <c r="H78" s="64" t="s">
        <v>471</v>
      </c>
      <c r="I78" s="64" t="s">
        <v>29</v>
      </c>
      <c r="J78" s="64" t="s">
        <v>30</v>
      </c>
      <c r="K78" s="64" t="s">
        <v>12</v>
      </c>
    </row>
    <row r="79" spans="1:13" x14ac:dyDescent="0.25">
      <c r="A79" s="64" t="s">
        <v>170</v>
      </c>
      <c r="B79" s="410">
        <v>46151</v>
      </c>
      <c r="D79" s="64" t="s">
        <v>107</v>
      </c>
      <c r="E79" s="410">
        <v>46152</v>
      </c>
      <c r="G79" s="64" t="s">
        <v>147</v>
      </c>
      <c r="H79" s="64" t="s">
        <v>471</v>
      </c>
      <c r="I79" s="64" t="s">
        <v>44</v>
      </c>
      <c r="J79" s="64" t="s">
        <v>44</v>
      </c>
      <c r="K79" s="64" t="s">
        <v>12</v>
      </c>
    </row>
    <row r="80" spans="1:13" x14ac:dyDescent="0.25">
      <c r="A80" s="64" t="s">
        <v>170</v>
      </c>
      <c r="B80" s="410">
        <v>46151</v>
      </c>
      <c r="D80" s="64" t="s">
        <v>107</v>
      </c>
      <c r="E80" s="410">
        <v>46152</v>
      </c>
      <c r="G80" s="64" t="s">
        <v>147</v>
      </c>
      <c r="H80" s="64" t="s">
        <v>471</v>
      </c>
      <c r="I80" s="64" t="s">
        <v>27</v>
      </c>
      <c r="J80" s="64" t="s">
        <v>27</v>
      </c>
      <c r="K80" s="64" t="s">
        <v>12</v>
      </c>
    </row>
    <row r="81" spans="1:11" x14ac:dyDescent="0.25">
      <c r="A81" s="64" t="s">
        <v>170</v>
      </c>
      <c r="B81" s="410">
        <v>46154</v>
      </c>
      <c r="D81" s="64" t="s">
        <v>84</v>
      </c>
      <c r="E81" s="410">
        <v>46156</v>
      </c>
      <c r="G81" s="64" t="s">
        <v>97</v>
      </c>
      <c r="H81" s="64" t="s">
        <v>23</v>
      </c>
      <c r="I81" s="64" t="s">
        <v>33</v>
      </c>
      <c r="J81" s="64" t="s">
        <v>33</v>
      </c>
      <c r="K81" s="64" t="s">
        <v>12</v>
      </c>
    </row>
    <row r="82" spans="1:11" x14ac:dyDescent="0.25">
      <c r="A82" s="64" t="s">
        <v>170</v>
      </c>
      <c r="B82" s="410">
        <v>46156</v>
      </c>
      <c r="H82" s="64" t="s">
        <v>472</v>
      </c>
      <c r="I82" s="64" t="s">
        <v>29</v>
      </c>
      <c r="J82" s="64" t="s">
        <v>30</v>
      </c>
      <c r="K82" s="64" t="s">
        <v>12</v>
      </c>
    </row>
    <row r="83" spans="1:11" x14ac:dyDescent="0.25">
      <c r="A83" s="64" t="s">
        <v>170</v>
      </c>
      <c r="B83" s="410">
        <v>46167</v>
      </c>
      <c r="D83" s="64" t="s">
        <v>173</v>
      </c>
      <c r="E83" s="410">
        <v>46167</v>
      </c>
      <c r="F83" s="448"/>
      <c r="G83" s="64" t="s">
        <v>173</v>
      </c>
      <c r="H83" s="64" t="s">
        <v>475</v>
      </c>
      <c r="I83" s="64" t="s">
        <v>68</v>
      </c>
      <c r="J83" s="64" t="s">
        <v>68</v>
      </c>
      <c r="K83" s="64" t="s">
        <v>12</v>
      </c>
    </row>
    <row r="84" spans="1:11" x14ac:dyDescent="0.25">
      <c r="K84" s="64" t="s">
        <v>3</v>
      </c>
    </row>
    <row r="85" spans="1:11" x14ac:dyDescent="0.25">
      <c r="A85" s="64" t="s">
        <v>171</v>
      </c>
      <c r="B85" s="410">
        <v>46174</v>
      </c>
      <c r="D85" s="64" t="s">
        <v>173</v>
      </c>
      <c r="E85" s="410">
        <v>46174</v>
      </c>
      <c r="F85" s="448"/>
      <c r="G85" s="64" t="s">
        <v>173</v>
      </c>
      <c r="H85" s="64" t="s">
        <v>476</v>
      </c>
      <c r="I85" s="64" t="s">
        <v>11</v>
      </c>
      <c r="J85" s="64" t="s">
        <v>11</v>
      </c>
      <c r="K85" s="64" t="s">
        <v>12</v>
      </c>
    </row>
    <row r="86" spans="1:11" x14ac:dyDescent="0.25">
      <c r="A86" s="64" t="s">
        <v>171</v>
      </c>
      <c r="B86" s="410">
        <v>46179</v>
      </c>
      <c r="D86" s="64" t="s">
        <v>107</v>
      </c>
      <c r="E86" s="410">
        <v>46179</v>
      </c>
      <c r="F86" s="448"/>
      <c r="G86" s="64" t="s">
        <v>107</v>
      </c>
      <c r="H86" s="64" t="s">
        <v>477</v>
      </c>
      <c r="I86" s="64" t="s">
        <v>29</v>
      </c>
      <c r="J86" s="64" t="s">
        <v>30</v>
      </c>
    </row>
    <row r="87" spans="1:11" x14ac:dyDescent="0.25">
      <c r="A87" s="64" t="s">
        <v>171</v>
      </c>
      <c r="B87" s="410">
        <v>46185</v>
      </c>
      <c r="D87" s="64" t="s">
        <v>176</v>
      </c>
      <c r="E87" s="410">
        <v>46187</v>
      </c>
      <c r="G87" s="64" t="s">
        <v>147</v>
      </c>
      <c r="H87" s="64" t="s">
        <v>478</v>
      </c>
      <c r="I87" s="64" t="s">
        <v>198</v>
      </c>
      <c r="K87" s="64" t="s">
        <v>12</v>
      </c>
    </row>
    <row r="88" spans="1:11" x14ac:dyDescent="0.25">
      <c r="A88" s="64" t="s">
        <v>171</v>
      </c>
      <c r="B88" s="410">
        <v>46200</v>
      </c>
      <c r="D88" s="64" t="s">
        <v>107</v>
      </c>
      <c r="E88" s="410">
        <v>46201</v>
      </c>
      <c r="G88" s="64" t="s">
        <v>147</v>
      </c>
      <c r="H88" s="64" t="s">
        <v>23</v>
      </c>
      <c r="I88" s="64" t="s">
        <v>19</v>
      </c>
      <c r="J88" s="64" t="s">
        <v>19</v>
      </c>
      <c r="K88" s="64" t="s">
        <v>12</v>
      </c>
    </row>
    <row r="89" spans="1:11" x14ac:dyDescent="0.25">
      <c r="A89" s="64" t="s">
        <v>171</v>
      </c>
      <c r="B89" s="410">
        <v>46200</v>
      </c>
      <c r="D89" s="64" t="s">
        <v>107</v>
      </c>
      <c r="E89" s="410">
        <v>46201</v>
      </c>
      <c r="G89" s="64" t="s">
        <v>147</v>
      </c>
      <c r="H89" s="64" t="s">
        <v>23</v>
      </c>
      <c r="I89" s="64" t="s">
        <v>479</v>
      </c>
      <c r="J89" s="64" t="s">
        <v>479</v>
      </c>
      <c r="K89" s="64" t="s">
        <v>12</v>
      </c>
    </row>
    <row r="91" spans="1:11" x14ac:dyDescent="0.25">
      <c r="A91" s="64" t="s">
        <v>415</v>
      </c>
      <c r="B91" s="410">
        <v>46234</v>
      </c>
      <c r="D91" s="64" t="s">
        <v>176</v>
      </c>
      <c r="E91" s="410">
        <v>46241</v>
      </c>
      <c r="G91" s="64" t="s">
        <v>176</v>
      </c>
      <c r="H91" s="64" t="s">
        <v>480</v>
      </c>
      <c r="I91" s="64" t="s">
        <v>481</v>
      </c>
      <c r="J91" s="64" t="s">
        <v>481</v>
      </c>
      <c r="K91" s="64" t="s">
        <v>12</v>
      </c>
    </row>
    <row r="93" spans="1:11" x14ac:dyDescent="0.25">
      <c r="A93" s="64" t="s">
        <v>482</v>
      </c>
      <c r="B93" s="410">
        <v>46256</v>
      </c>
      <c r="D93" s="64" t="s">
        <v>107</v>
      </c>
      <c r="E93" s="410">
        <v>46257</v>
      </c>
      <c r="G93" s="64" t="s">
        <v>147</v>
      </c>
      <c r="H93" s="64" t="s">
        <v>483</v>
      </c>
      <c r="I93" s="64" t="s">
        <v>44</v>
      </c>
      <c r="J93" s="64" t="s">
        <v>44</v>
      </c>
      <c r="K93" s="64" t="s">
        <v>12</v>
      </c>
    </row>
    <row r="95" spans="1:11" x14ac:dyDescent="0.25">
      <c r="A95" s="64" t="s">
        <v>139</v>
      </c>
      <c r="B95" s="410">
        <v>46270</v>
      </c>
      <c r="D95" s="64" t="s">
        <v>107</v>
      </c>
      <c r="E95" s="410">
        <v>46270</v>
      </c>
      <c r="F95" s="448"/>
      <c r="G95" s="64" t="s">
        <v>107</v>
      </c>
      <c r="H95" s="64" t="s">
        <v>484</v>
      </c>
      <c r="I95" s="64" t="s">
        <v>44</v>
      </c>
      <c r="J95" s="64" t="s">
        <v>44</v>
      </c>
      <c r="K95" s="64" t="s">
        <v>12</v>
      </c>
    </row>
    <row r="96" spans="1:11" x14ac:dyDescent="0.25">
      <c r="A96" s="64" t="s">
        <v>139</v>
      </c>
      <c r="B96" s="410">
        <v>46271</v>
      </c>
      <c r="D96" s="64" t="s">
        <v>147</v>
      </c>
      <c r="E96" s="410">
        <v>46271</v>
      </c>
      <c r="G96" s="64" t="s">
        <v>147</v>
      </c>
      <c r="H96" s="64" t="s">
        <v>485</v>
      </c>
      <c r="I96" s="64" t="s">
        <v>33</v>
      </c>
      <c r="J96" s="64" t="s">
        <v>33</v>
      </c>
      <c r="K96" s="64" t="s">
        <v>12</v>
      </c>
    </row>
    <row r="98" spans="1:11" x14ac:dyDescent="0.25">
      <c r="A98" s="64" t="s">
        <v>455</v>
      </c>
      <c r="B98" s="410">
        <v>46304</v>
      </c>
      <c r="D98" s="64" t="s">
        <v>176</v>
      </c>
      <c r="E98" s="410">
        <v>46306</v>
      </c>
      <c r="G98" s="64" t="s">
        <v>147</v>
      </c>
      <c r="H98" s="64" t="s">
        <v>23</v>
      </c>
      <c r="I98" s="64" t="s">
        <v>487</v>
      </c>
      <c r="K98" s="64" t="s">
        <v>486</v>
      </c>
    </row>
    <row r="99" spans="1:11" x14ac:dyDescent="0.25">
      <c r="A99" s="64" t="s">
        <v>455</v>
      </c>
      <c r="B99" s="410">
        <v>46310</v>
      </c>
      <c r="D99" s="64" t="s">
        <v>97</v>
      </c>
      <c r="E99" s="410">
        <v>46313</v>
      </c>
      <c r="G99" s="64" t="s">
        <v>147</v>
      </c>
      <c r="H99" s="64" t="s">
        <v>23</v>
      </c>
      <c r="I99" s="64" t="s">
        <v>29</v>
      </c>
      <c r="J99" s="64" t="s">
        <v>30</v>
      </c>
      <c r="K99" s="64" t="s">
        <v>486</v>
      </c>
    </row>
    <row r="100" spans="1:11" x14ac:dyDescent="0.25">
      <c r="A100" s="64" t="s">
        <v>455</v>
      </c>
      <c r="B100" s="410">
        <v>46310</v>
      </c>
      <c r="D100" s="64" t="s">
        <v>97</v>
      </c>
      <c r="E100" s="410">
        <v>46313</v>
      </c>
      <c r="G100" s="64" t="s">
        <v>147</v>
      </c>
      <c r="H100" s="64" t="s">
        <v>23</v>
      </c>
      <c r="I100" s="64" t="s">
        <v>44</v>
      </c>
      <c r="J100" s="64" t="s">
        <v>44</v>
      </c>
      <c r="K100" s="64" t="s">
        <v>486</v>
      </c>
    </row>
    <row r="102" spans="1:11" x14ac:dyDescent="0.25">
      <c r="A102" s="64" t="s">
        <v>153</v>
      </c>
      <c r="B102" s="410">
        <v>45964</v>
      </c>
      <c r="D102" s="64" t="s">
        <v>84</v>
      </c>
      <c r="E102" s="410">
        <v>45966</v>
      </c>
      <c r="G102" s="64" t="s">
        <v>97</v>
      </c>
      <c r="H102" s="64" t="s">
        <v>23</v>
      </c>
      <c r="I102" s="64" t="s">
        <v>488</v>
      </c>
      <c r="J102" s="64" t="s">
        <v>30</v>
      </c>
      <c r="K102" s="64" t="s">
        <v>486</v>
      </c>
    </row>
    <row r="103" spans="1:11" x14ac:dyDescent="0.25">
      <c r="A103" s="64" t="s">
        <v>153</v>
      </c>
      <c r="B103" s="410">
        <v>46337</v>
      </c>
      <c r="D103" s="64" t="s">
        <v>143</v>
      </c>
      <c r="E103" s="410">
        <v>45976</v>
      </c>
      <c r="G103" s="64" t="s">
        <v>147</v>
      </c>
      <c r="H103" s="64" t="s">
        <v>489</v>
      </c>
      <c r="I103" s="64" t="s">
        <v>490</v>
      </c>
      <c r="K103" s="64" t="s">
        <v>486</v>
      </c>
    </row>
    <row r="104" spans="1:11" x14ac:dyDescent="0.25">
      <c r="A104" s="64" t="s">
        <v>153</v>
      </c>
      <c r="H104" s="64" t="s">
        <v>491</v>
      </c>
    </row>
    <row r="105" spans="1:11" x14ac:dyDescent="0.25">
      <c r="A105" s="64" t="s">
        <v>153</v>
      </c>
      <c r="B105" s="410">
        <v>46350</v>
      </c>
      <c r="D105" s="64" t="s">
        <v>84</v>
      </c>
      <c r="E105" s="410">
        <v>46354</v>
      </c>
      <c r="G105" s="64" t="s">
        <v>107</v>
      </c>
      <c r="H105" s="64" t="s">
        <v>492</v>
      </c>
      <c r="I105" s="64" t="s">
        <v>33</v>
      </c>
      <c r="J105" s="64" t="s">
        <v>33</v>
      </c>
      <c r="K105" s="64" t="s">
        <v>486</v>
      </c>
    </row>
  </sheetData>
  <autoFilter ref="A1:N53" xr:uid="{4BEAD7CB-F748-4C5A-81F5-527A75FB6A9D}">
    <sortState xmlns:xlrd2="http://schemas.microsoft.com/office/spreadsheetml/2017/richdata2" ref="A2:N52">
      <sortCondition ref="B1:B52"/>
    </sortState>
  </autoFilter>
  <conditionalFormatting sqref="D1 D14 C25 C27 D28:D48 D50:D53 D56 D58:D59 D62:D67 D69:D1048576">
    <cfRule type="containsErrors" dxfId="33" priority="16">
      <formula>ISERROR(C1)</formula>
    </cfRule>
  </conditionalFormatting>
  <conditionalFormatting sqref="D16:D24 D26">
    <cfRule type="containsErrors" dxfId="32" priority="24">
      <formula>ISERROR(D16)</formula>
    </cfRule>
  </conditionalFormatting>
  <conditionalFormatting sqref="G1 G14 E25 E27 G28:G48 G50:G53 G56 G58:G59 G63:G67 G73 G75:G82 G84 G87:G94 G96:G1048576">
    <cfRule type="containsErrors" dxfId="31" priority="15">
      <formula>ISERROR(E1)</formula>
    </cfRule>
  </conditionalFormatting>
  <conditionalFormatting sqref="G16:G24 G26">
    <cfRule type="containsErrors" dxfId="30" priority="23">
      <formula>ISERROR(G16)</formula>
    </cfRule>
  </conditionalFormatting>
  <conditionalFormatting sqref="G62">
    <cfRule type="containsErrors" dxfId="29" priority="10">
      <formula>ISERROR(G62)</formula>
    </cfRule>
  </conditionalFormatting>
  <conditionalFormatting sqref="G69:G72">
    <cfRule type="containsErrors" dxfId="28" priority="6">
      <formula>ISERROR(G69)</formula>
    </cfRule>
  </conditionalFormatting>
  <conditionalFormatting sqref="G74">
    <cfRule type="containsErrors" dxfId="27" priority="5">
      <formula>ISERROR(G74)</formula>
    </cfRule>
  </conditionalFormatting>
  <conditionalFormatting sqref="G83">
    <cfRule type="containsErrors" dxfId="26" priority="4">
      <formula>ISERROR(G83)</formula>
    </cfRule>
  </conditionalFormatting>
  <conditionalFormatting sqref="G85:G86">
    <cfRule type="containsErrors" dxfId="25" priority="2">
      <formula>ISERROR(G85)</formula>
    </cfRule>
  </conditionalFormatting>
  <conditionalFormatting sqref="G95">
    <cfRule type="containsErrors" dxfId="24" priority="1">
      <formula>ISERROR(G95)</formula>
    </cfRule>
  </conditionalFormatting>
  <pageMargins left="0.7" right="0.7" top="0.75" bottom="0.75" header="0.3" footer="0.3"/>
  <pageSetup paperSize="9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71E3E-1AE0-43DB-9211-8202C30C1A64}">
  <dimension ref="A1"/>
  <sheetViews>
    <sheetView workbookViewId="0"/>
  </sheetViews>
  <sheetFormatPr baseColWidth="10" defaultRowHeight="13.2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3B82F-ED30-40DF-8EC2-3A9440E2D89D}">
  <dimension ref="A1:O81"/>
  <sheetViews>
    <sheetView topLeftCell="A18" workbookViewId="0">
      <selection activeCell="A34" sqref="A34"/>
    </sheetView>
  </sheetViews>
  <sheetFormatPr baseColWidth="10" defaultColWidth="30.6640625" defaultRowHeight="15.6" x14ac:dyDescent="0.25"/>
  <cols>
    <col min="1" max="1" width="14.109375" style="64" bestFit="1" customWidth="1"/>
    <col min="2" max="2" width="15.44140625" style="356" customWidth="1"/>
    <col min="3" max="3" width="5.109375" style="49" hidden="1" customWidth="1"/>
    <col min="4" max="4" width="8.6640625" style="64" bestFit="1" customWidth="1"/>
    <col min="5" max="5" width="13.109375" style="356" bestFit="1" customWidth="1"/>
    <col min="6" max="6" width="5.77734375" style="50" customWidth="1"/>
    <col min="7" max="7" width="10" style="64" bestFit="1" customWidth="1"/>
    <col min="8" max="8" width="50.6640625" style="64" bestFit="1" customWidth="1"/>
    <col min="9" max="10" width="25.6640625" style="64" bestFit="1" customWidth="1"/>
    <col min="11" max="11" width="13.77734375" style="64" bestFit="1" customWidth="1"/>
    <col min="12" max="12" width="42.33203125" style="56" bestFit="1" customWidth="1"/>
    <col min="13" max="13" width="30.109375" style="56" customWidth="1"/>
    <col min="14" max="14" width="33.6640625" style="56" bestFit="1" customWidth="1"/>
    <col min="15" max="15" width="20.109375" style="56" bestFit="1" customWidth="1"/>
    <col min="16" max="16384" width="30.6640625" style="56"/>
  </cols>
  <sheetData>
    <row r="1" spans="1:15" s="63" customFormat="1" x14ac:dyDescent="0.25">
      <c r="A1" s="54" t="s">
        <v>0</v>
      </c>
      <c r="B1" s="353" t="s">
        <v>1</v>
      </c>
      <c r="C1" s="341"/>
      <c r="D1" s="54"/>
      <c r="E1" s="353" t="s">
        <v>2</v>
      </c>
      <c r="F1" s="340" t="s">
        <v>3</v>
      </c>
      <c r="G1" s="54"/>
      <c r="H1" s="54" t="s">
        <v>4</v>
      </c>
      <c r="I1" s="54" t="s">
        <v>5</v>
      </c>
      <c r="J1" s="54" t="s">
        <v>6</v>
      </c>
      <c r="K1" s="54" t="s">
        <v>7</v>
      </c>
      <c r="L1" s="53" t="s">
        <v>8</v>
      </c>
      <c r="M1" s="55" t="s">
        <v>9</v>
      </c>
      <c r="N1" s="63" t="s">
        <v>199</v>
      </c>
      <c r="O1" s="63" t="s">
        <v>200</v>
      </c>
    </row>
    <row r="2" spans="1:15" s="51" customFormat="1" x14ac:dyDescent="0.3">
      <c r="A2" s="330" t="str">
        <f t="shared" ref="A2:A25" si="0">LOOKUP(O2,MATRISE2)</f>
        <v>JANUAR</v>
      </c>
      <c r="B2" s="76">
        <v>44588</v>
      </c>
      <c r="C2" s="111">
        <f t="shared" ref="C2:C22" si="1">WEEKDAY(B2)</f>
        <v>5</v>
      </c>
      <c r="D2" s="314" t="str">
        <f t="shared" ref="D2:D22" si="2">LOOKUP(C2,matrise)</f>
        <v>Torsdag</v>
      </c>
      <c r="E2" s="322">
        <v>44589</v>
      </c>
      <c r="F2" s="396">
        <f>WEEKDAY(E2)</f>
        <v>6</v>
      </c>
      <c r="G2" s="271" t="str">
        <f t="shared" ref="G2:G22" si="3">LOOKUP(F2,matrise)</f>
        <v>Fredag</v>
      </c>
      <c r="H2" s="312" t="s">
        <v>26</v>
      </c>
      <c r="I2" s="312" t="s">
        <v>27</v>
      </c>
      <c r="J2" s="312" t="s">
        <v>27</v>
      </c>
      <c r="K2" s="312" t="s">
        <v>15</v>
      </c>
      <c r="L2" s="342" t="s">
        <v>28</v>
      </c>
      <c r="M2" s="334"/>
      <c r="N2" s="335"/>
      <c r="O2" s="51">
        <f t="shared" ref="O2:O25" si="4">MONTH(B2)</f>
        <v>1</v>
      </c>
    </row>
    <row r="3" spans="1:15" s="192" customFormat="1" x14ac:dyDescent="0.25">
      <c r="A3" s="418" t="str">
        <f t="shared" si="0"/>
        <v>FEBRUAR</v>
      </c>
      <c r="B3" s="219">
        <v>44593</v>
      </c>
      <c r="C3" s="326">
        <f t="shared" si="1"/>
        <v>3</v>
      </c>
      <c r="D3" s="188" t="str">
        <f t="shared" si="2"/>
        <v>Tirsdag</v>
      </c>
      <c r="E3" s="411">
        <f>B3</f>
        <v>44593</v>
      </c>
      <c r="F3" s="327">
        <f>WEEKDAY(E3)</f>
        <v>3</v>
      </c>
      <c r="G3" s="289" t="str">
        <f t="shared" si="3"/>
        <v>Tirsdag</v>
      </c>
      <c r="H3" s="188" t="s">
        <v>201</v>
      </c>
      <c r="I3" s="188" t="s">
        <v>29</v>
      </c>
      <c r="J3" s="188" t="s">
        <v>202</v>
      </c>
      <c r="K3" s="188" t="s">
        <v>20</v>
      </c>
      <c r="L3" s="189" t="s">
        <v>21</v>
      </c>
      <c r="M3" s="190" t="s">
        <v>61</v>
      </c>
      <c r="N3" s="191"/>
      <c r="O3" s="168">
        <f t="shared" si="4"/>
        <v>2</v>
      </c>
    </row>
    <row r="4" spans="1:15" s="51" customFormat="1" x14ac:dyDescent="0.3">
      <c r="A4" s="358" t="str">
        <f t="shared" si="0"/>
        <v>FEBRUAR</v>
      </c>
      <c r="B4" s="173">
        <v>44606</v>
      </c>
      <c r="C4" s="231">
        <f t="shared" si="1"/>
        <v>2</v>
      </c>
      <c r="D4" s="389" t="str">
        <f t="shared" si="2"/>
        <v>Mandag</v>
      </c>
      <c r="E4" s="317">
        <v>44608</v>
      </c>
      <c r="F4" s="238">
        <f>WEEKDAY(E4)</f>
        <v>4</v>
      </c>
      <c r="G4" s="421" t="str">
        <f t="shared" si="3"/>
        <v>Onsdag</v>
      </c>
      <c r="H4" s="80" t="s">
        <v>23</v>
      </c>
      <c r="I4" s="80" t="s">
        <v>179</v>
      </c>
      <c r="J4" s="80" t="s">
        <v>34</v>
      </c>
      <c r="K4" s="80" t="s">
        <v>15</v>
      </c>
      <c r="L4" s="94" t="s">
        <v>16</v>
      </c>
      <c r="M4" s="82"/>
      <c r="N4" s="83"/>
      <c r="O4" s="51">
        <f t="shared" si="4"/>
        <v>2</v>
      </c>
    </row>
    <row r="5" spans="1:15" s="61" customFormat="1" x14ac:dyDescent="0.3">
      <c r="A5" s="376" t="str">
        <f t="shared" si="0"/>
        <v>MARS</v>
      </c>
      <c r="B5" s="381">
        <v>44632</v>
      </c>
      <c r="C5" s="111">
        <f t="shared" si="1"/>
        <v>7</v>
      </c>
      <c r="D5" s="381" t="str">
        <f t="shared" si="2"/>
        <v>Lørdag</v>
      </c>
      <c r="E5" s="315">
        <f>B5</f>
        <v>44632</v>
      </c>
      <c r="F5" s="112">
        <f>WEEKDAY(B5)</f>
        <v>7</v>
      </c>
      <c r="G5" s="381" t="str">
        <f t="shared" si="3"/>
        <v>Lørdag</v>
      </c>
      <c r="H5" s="80" t="s">
        <v>203</v>
      </c>
      <c r="I5" s="80" t="s">
        <v>33</v>
      </c>
      <c r="J5" s="80" t="s">
        <v>33</v>
      </c>
      <c r="K5" s="80" t="s">
        <v>20</v>
      </c>
      <c r="L5" s="81" t="s">
        <v>78</v>
      </c>
      <c r="M5" s="82"/>
      <c r="N5" s="83"/>
      <c r="O5" s="61">
        <f t="shared" si="4"/>
        <v>3</v>
      </c>
    </row>
    <row r="6" spans="1:15" s="155" customFormat="1" x14ac:dyDescent="0.3">
      <c r="A6" s="419" t="str">
        <f t="shared" si="0"/>
        <v>APRIL</v>
      </c>
      <c r="B6" s="420">
        <v>44681</v>
      </c>
      <c r="C6" s="111">
        <f t="shared" si="1"/>
        <v>7</v>
      </c>
      <c r="D6" s="314" t="str">
        <f t="shared" si="2"/>
        <v>Lørdag</v>
      </c>
      <c r="E6" s="316">
        <f>B6</f>
        <v>44681</v>
      </c>
      <c r="F6" s="112">
        <f t="shared" ref="F6:F16" si="5">WEEKDAY(E6)</f>
        <v>7</v>
      </c>
      <c r="G6" s="271" t="str">
        <f t="shared" si="3"/>
        <v>Lørdag</v>
      </c>
      <c r="H6" s="413" t="s">
        <v>132</v>
      </c>
      <c r="I6" s="312" t="s">
        <v>19</v>
      </c>
      <c r="J6" s="312" t="s">
        <v>19</v>
      </c>
      <c r="K6" s="312" t="s">
        <v>134</v>
      </c>
      <c r="L6" s="342"/>
      <c r="M6" s="334"/>
      <c r="N6" s="335"/>
      <c r="O6" s="51">
        <f t="shared" si="4"/>
        <v>4</v>
      </c>
    </row>
    <row r="7" spans="1:15" s="51" customFormat="1" x14ac:dyDescent="0.25">
      <c r="A7" s="358" t="str">
        <f t="shared" si="0"/>
        <v>MAI</v>
      </c>
      <c r="B7" s="173">
        <v>44705</v>
      </c>
      <c r="C7" s="384">
        <f t="shared" si="1"/>
        <v>3</v>
      </c>
      <c r="D7" s="343" t="str">
        <f t="shared" si="2"/>
        <v>Tirsdag</v>
      </c>
      <c r="E7" s="317">
        <v>44707</v>
      </c>
      <c r="F7" s="412">
        <f t="shared" si="5"/>
        <v>5</v>
      </c>
      <c r="G7" s="422" t="str">
        <f t="shared" si="3"/>
        <v>Torsdag</v>
      </c>
      <c r="H7" s="80" t="s">
        <v>23</v>
      </c>
      <c r="I7" s="80" t="s">
        <v>112</v>
      </c>
      <c r="J7" s="80" t="s">
        <v>112</v>
      </c>
      <c r="K7" s="80" t="s">
        <v>12</v>
      </c>
      <c r="L7" s="94" t="s">
        <v>12</v>
      </c>
      <c r="M7" s="81" t="s">
        <v>17</v>
      </c>
      <c r="N7" s="84"/>
      <c r="O7" s="51">
        <f t="shared" si="4"/>
        <v>5</v>
      </c>
    </row>
    <row r="8" spans="1:15" s="299" customFormat="1" x14ac:dyDescent="0.3">
      <c r="A8" s="329" t="str">
        <f t="shared" si="0"/>
        <v>MAI</v>
      </c>
      <c r="B8" s="88">
        <v>44711</v>
      </c>
      <c r="C8" s="113">
        <f t="shared" si="1"/>
        <v>2</v>
      </c>
      <c r="D8" s="313" t="str">
        <f t="shared" si="2"/>
        <v>Mandag</v>
      </c>
      <c r="E8" s="381">
        <f>B8</f>
        <v>44711</v>
      </c>
      <c r="F8" s="114">
        <f t="shared" si="5"/>
        <v>2</v>
      </c>
      <c r="G8" s="417" t="str">
        <f t="shared" si="3"/>
        <v>Mandag</v>
      </c>
      <c r="H8" s="80" t="s">
        <v>10</v>
      </c>
      <c r="I8" s="80" t="s">
        <v>11</v>
      </c>
      <c r="J8" s="80" t="s">
        <v>11</v>
      </c>
      <c r="K8" s="80" t="s">
        <v>12</v>
      </c>
      <c r="L8" s="81"/>
      <c r="M8" s="82"/>
      <c r="N8" s="83"/>
      <c r="O8" s="51">
        <f t="shared" si="4"/>
        <v>5</v>
      </c>
    </row>
    <row r="9" spans="1:15" s="62" customFormat="1" x14ac:dyDescent="0.3">
      <c r="A9" s="376" t="str">
        <f t="shared" si="0"/>
        <v>JUNI</v>
      </c>
      <c r="B9" s="381">
        <v>44718</v>
      </c>
      <c r="C9" s="113">
        <f t="shared" si="1"/>
        <v>2</v>
      </c>
      <c r="D9" s="80" t="str">
        <f t="shared" si="2"/>
        <v>Mandag</v>
      </c>
      <c r="E9" s="315">
        <f>B9</f>
        <v>44718</v>
      </c>
      <c r="F9" s="114">
        <f t="shared" si="5"/>
        <v>2</v>
      </c>
      <c r="G9" s="407" t="str">
        <f t="shared" si="3"/>
        <v>Mandag</v>
      </c>
      <c r="H9" s="80" t="s">
        <v>114</v>
      </c>
      <c r="I9" s="80" t="s">
        <v>68</v>
      </c>
      <c r="J9" s="80" t="s">
        <v>68</v>
      </c>
      <c r="K9" s="80" t="s">
        <v>12</v>
      </c>
      <c r="L9" s="94" t="s">
        <v>12</v>
      </c>
      <c r="M9" s="82" t="s">
        <v>17</v>
      </c>
      <c r="N9" s="83"/>
      <c r="O9" s="61">
        <f t="shared" si="4"/>
        <v>6</v>
      </c>
    </row>
    <row r="10" spans="1:15" s="48" customFormat="1" x14ac:dyDescent="0.3">
      <c r="A10" s="357" t="str">
        <f t="shared" si="0"/>
        <v>JUNI</v>
      </c>
      <c r="B10" s="108">
        <v>44721</v>
      </c>
      <c r="C10" s="117">
        <f t="shared" si="1"/>
        <v>5</v>
      </c>
      <c r="D10" s="312" t="str">
        <f t="shared" si="2"/>
        <v>Torsdag</v>
      </c>
      <c r="E10" s="322">
        <v>44724</v>
      </c>
      <c r="F10" s="118">
        <f t="shared" si="5"/>
        <v>1</v>
      </c>
      <c r="G10" s="265" t="str">
        <f t="shared" si="3"/>
        <v>Søndag</v>
      </c>
      <c r="H10" s="312" t="s">
        <v>66</v>
      </c>
      <c r="I10" s="312" t="s">
        <v>198</v>
      </c>
      <c r="J10" s="312" t="s">
        <v>198</v>
      </c>
      <c r="K10" s="312" t="s">
        <v>12</v>
      </c>
      <c r="L10" s="342" t="s">
        <v>12</v>
      </c>
      <c r="M10" s="334" t="s">
        <v>17</v>
      </c>
      <c r="N10" s="335"/>
      <c r="O10" s="51">
        <f t="shared" si="4"/>
        <v>6</v>
      </c>
    </row>
    <row r="11" spans="1:15" s="299" customFormat="1" x14ac:dyDescent="0.25">
      <c r="A11" s="329" t="str">
        <f t="shared" si="0"/>
        <v>JUNI</v>
      </c>
      <c r="B11" s="88">
        <v>44729</v>
      </c>
      <c r="C11" s="113">
        <f t="shared" si="1"/>
        <v>6</v>
      </c>
      <c r="D11" s="80" t="str">
        <f t="shared" si="2"/>
        <v>Fredag</v>
      </c>
      <c r="E11" s="320">
        <v>44731</v>
      </c>
      <c r="F11" s="114">
        <f t="shared" si="5"/>
        <v>1</v>
      </c>
      <c r="G11" s="287" t="str">
        <f t="shared" si="3"/>
        <v>Søndag</v>
      </c>
      <c r="H11" s="80" t="s">
        <v>13</v>
      </c>
      <c r="I11" s="80" t="s">
        <v>115</v>
      </c>
      <c r="J11" s="80" t="s">
        <v>115</v>
      </c>
      <c r="K11" s="80" t="s">
        <v>12</v>
      </c>
      <c r="L11" s="94" t="s">
        <v>12</v>
      </c>
      <c r="M11" s="81" t="s">
        <v>17</v>
      </c>
      <c r="N11" s="83"/>
      <c r="O11" s="51">
        <f t="shared" si="4"/>
        <v>6</v>
      </c>
    </row>
    <row r="12" spans="1:15" s="62" customFormat="1" x14ac:dyDescent="0.25">
      <c r="A12" s="376" t="str">
        <f t="shared" si="0"/>
        <v>JUIL</v>
      </c>
      <c r="B12" s="381">
        <v>44749</v>
      </c>
      <c r="C12" s="121">
        <f t="shared" si="1"/>
        <v>5</v>
      </c>
      <c r="D12" s="80" t="str">
        <f t="shared" si="2"/>
        <v>Torsdag</v>
      </c>
      <c r="E12" s="315">
        <v>44751</v>
      </c>
      <c r="F12" s="122">
        <f t="shared" si="5"/>
        <v>7</v>
      </c>
      <c r="G12" s="80" t="str">
        <f t="shared" si="3"/>
        <v>Lørdag</v>
      </c>
      <c r="H12" s="80" t="s">
        <v>13</v>
      </c>
      <c r="I12" s="80" t="s">
        <v>116</v>
      </c>
      <c r="J12" s="80" t="s">
        <v>116</v>
      </c>
      <c r="K12" s="80" t="s">
        <v>12</v>
      </c>
      <c r="L12" s="94" t="s">
        <v>12</v>
      </c>
      <c r="M12" s="81" t="s">
        <v>17</v>
      </c>
      <c r="N12" s="83"/>
      <c r="O12" s="61">
        <f t="shared" si="4"/>
        <v>7</v>
      </c>
    </row>
    <row r="13" spans="1:15" s="48" customFormat="1" x14ac:dyDescent="0.3">
      <c r="A13" s="330" t="str">
        <f t="shared" si="0"/>
        <v>OKTOBER</v>
      </c>
      <c r="B13" s="76">
        <v>44848</v>
      </c>
      <c r="C13" s="119">
        <f t="shared" si="1"/>
        <v>6</v>
      </c>
      <c r="D13" s="314" t="str">
        <f t="shared" si="2"/>
        <v>Fredag</v>
      </c>
      <c r="E13" s="321">
        <v>44850</v>
      </c>
      <c r="F13" s="216">
        <f t="shared" si="5"/>
        <v>1</v>
      </c>
      <c r="G13" s="281" t="str">
        <f t="shared" si="3"/>
        <v>Søndag</v>
      </c>
      <c r="H13" s="312" t="s">
        <v>13</v>
      </c>
      <c r="I13" s="312" t="s">
        <v>141</v>
      </c>
      <c r="J13" s="312" t="s">
        <v>141</v>
      </c>
      <c r="K13" s="312" t="s">
        <v>15</v>
      </c>
      <c r="L13" s="333" t="s">
        <v>16</v>
      </c>
      <c r="M13" s="334" t="s">
        <v>17</v>
      </c>
      <c r="N13" s="335"/>
      <c r="O13" s="51">
        <f t="shared" si="4"/>
        <v>10</v>
      </c>
    </row>
    <row r="14" spans="1:15" s="62" customFormat="1" x14ac:dyDescent="0.25">
      <c r="A14" s="377" t="str">
        <f t="shared" si="0"/>
        <v>OKTOBER</v>
      </c>
      <c r="B14" s="323">
        <v>44861</v>
      </c>
      <c r="C14" s="119">
        <f t="shared" si="1"/>
        <v>5</v>
      </c>
      <c r="D14" s="58" t="str">
        <f t="shared" si="2"/>
        <v>Torsdag</v>
      </c>
      <c r="E14" s="390">
        <v>44863</v>
      </c>
      <c r="F14" s="216">
        <f t="shared" si="5"/>
        <v>7</v>
      </c>
      <c r="G14" s="58" t="str">
        <f t="shared" si="3"/>
        <v>Lørdag</v>
      </c>
      <c r="H14" s="58" t="s">
        <v>23</v>
      </c>
      <c r="I14" s="58" t="s">
        <v>204</v>
      </c>
      <c r="J14" s="58" t="s">
        <v>27</v>
      </c>
      <c r="K14" s="58" t="s">
        <v>15</v>
      </c>
      <c r="L14" s="57" t="s">
        <v>16</v>
      </c>
      <c r="M14" s="59" t="s">
        <v>17</v>
      </c>
      <c r="N14" s="61"/>
      <c r="O14" s="61">
        <f t="shared" si="4"/>
        <v>10</v>
      </c>
    </row>
    <row r="15" spans="1:15" s="48" customFormat="1" x14ac:dyDescent="0.3">
      <c r="A15" s="331" t="str">
        <f t="shared" si="0"/>
        <v>NOVEMBER</v>
      </c>
      <c r="B15" s="96">
        <v>44874</v>
      </c>
      <c r="C15" s="121">
        <f t="shared" si="1"/>
        <v>4</v>
      </c>
      <c r="D15" s="313" t="str">
        <f t="shared" si="2"/>
        <v>Onsdag</v>
      </c>
      <c r="E15" s="320">
        <v>44878</v>
      </c>
      <c r="F15" s="217">
        <f t="shared" si="5"/>
        <v>1</v>
      </c>
      <c r="G15" s="402" t="str">
        <f t="shared" si="3"/>
        <v>Søndag</v>
      </c>
      <c r="H15" s="343" t="s">
        <v>66</v>
      </c>
      <c r="I15" s="343" t="s">
        <v>205</v>
      </c>
      <c r="J15" s="343" t="s">
        <v>206</v>
      </c>
      <c r="K15" s="343" t="s">
        <v>15</v>
      </c>
      <c r="L15" s="350" t="s">
        <v>16</v>
      </c>
      <c r="M15" s="345" t="s">
        <v>17</v>
      </c>
      <c r="N15" s="346"/>
      <c r="O15" s="51">
        <f t="shared" si="4"/>
        <v>11</v>
      </c>
    </row>
    <row r="16" spans="1:15" s="62" customFormat="1" x14ac:dyDescent="0.25">
      <c r="A16" s="376" t="str">
        <f t="shared" si="0"/>
        <v>DESEMBER</v>
      </c>
      <c r="B16" s="381">
        <v>44896</v>
      </c>
      <c r="C16" s="121">
        <f t="shared" si="1"/>
        <v>5</v>
      </c>
      <c r="D16" s="80" t="str">
        <f t="shared" si="2"/>
        <v>Torsdag</v>
      </c>
      <c r="E16" s="315">
        <v>44898</v>
      </c>
      <c r="F16" s="217">
        <f t="shared" si="5"/>
        <v>7</v>
      </c>
      <c r="G16" s="80" t="str">
        <f t="shared" si="3"/>
        <v>Lørdag</v>
      </c>
      <c r="H16" s="80" t="s">
        <v>13</v>
      </c>
      <c r="I16" s="80" t="s">
        <v>14</v>
      </c>
      <c r="J16" s="80" t="s">
        <v>14</v>
      </c>
      <c r="K16" s="80" t="s">
        <v>15</v>
      </c>
      <c r="L16" s="94" t="s">
        <v>16</v>
      </c>
      <c r="M16" s="81" t="s">
        <v>17</v>
      </c>
      <c r="N16" s="84"/>
      <c r="O16" s="61">
        <f t="shared" si="4"/>
        <v>12</v>
      </c>
    </row>
    <row r="17" spans="1:15" s="51" customFormat="1" x14ac:dyDescent="0.25">
      <c r="A17" s="330" t="str">
        <f t="shared" si="0"/>
        <v>JANUAR</v>
      </c>
      <c r="B17" s="76">
        <v>44934</v>
      </c>
      <c r="C17" s="119">
        <f t="shared" si="1"/>
        <v>1</v>
      </c>
      <c r="D17" s="314" t="str">
        <f t="shared" si="2"/>
        <v>Søndag</v>
      </c>
      <c r="E17" s="322">
        <f>B17</f>
        <v>44934</v>
      </c>
      <c r="F17" s="120">
        <f>WEEKDAY(B17)</f>
        <v>1</v>
      </c>
      <c r="G17" s="403" t="str">
        <f t="shared" si="3"/>
        <v>Søndag</v>
      </c>
      <c r="H17" s="312" t="s">
        <v>18</v>
      </c>
      <c r="I17" s="312" t="s">
        <v>19</v>
      </c>
      <c r="J17" s="312" t="s">
        <v>19</v>
      </c>
      <c r="K17" s="312" t="s">
        <v>20</v>
      </c>
      <c r="L17" s="342" t="s">
        <v>207</v>
      </c>
      <c r="M17" s="342" t="s">
        <v>22</v>
      </c>
      <c r="N17" s="335"/>
      <c r="O17" s="51">
        <f t="shared" si="4"/>
        <v>1</v>
      </c>
    </row>
    <row r="18" spans="1:15" s="51" customFormat="1" x14ac:dyDescent="0.3">
      <c r="A18" s="380" t="str">
        <f t="shared" si="0"/>
        <v>JANUAR</v>
      </c>
      <c r="B18" s="383">
        <v>44937</v>
      </c>
      <c r="C18" s="231">
        <f t="shared" si="1"/>
        <v>4</v>
      </c>
      <c r="D18" s="389" t="str">
        <f t="shared" si="2"/>
        <v>Onsdag</v>
      </c>
      <c r="E18" s="395">
        <v>44575</v>
      </c>
      <c r="F18" s="238">
        <f>WEEKDAY(E18)</f>
        <v>6</v>
      </c>
      <c r="G18" s="264" t="str">
        <f t="shared" si="3"/>
        <v>Fredag</v>
      </c>
      <c r="H18" s="80" t="s">
        <v>23</v>
      </c>
      <c r="I18" s="80" t="s">
        <v>24</v>
      </c>
      <c r="J18" s="80" t="s">
        <v>25</v>
      </c>
      <c r="K18" s="80" t="s">
        <v>15</v>
      </c>
      <c r="L18" s="81" t="s">
        <v>16</v>
      </c>
      <c r="M18" s="82"/>
      <c r="N18" s="83"/>
      <c r="O18" s="51">
        <f t="shared" si="4"/>
        <v>1</v>
      </c>
    </row>
    <row r="19" spans="1:15" s="51" customFormat="1" x14ac:dyDescent="0.3">
      <c r="A19" s="357" t="str">
        <f t="shared" si="0"/>
        <v>JANUAR</v>
      </c>
      <c r="B19" s="108">
        <v>44940</v>
      </c>
      <c r="C19" s="111">
        <f t="shared" si="1"/>
        <v>7</v>
      </c>
      <c r="D19" s="312" t="str">
        <f t="shared" si="2"/>
        <v>Lørdag</v>
      </c>
      <c r="E19" s="316">
        <f>B19</f>
        <v>44940</v>
      </c>
      <c r="F19" s="116">
        <f>WEEKDAY(E19)</f>
        <v>7</v>
      </c>
      <c r="G19" s="265" t="str">
        <f t="shared" si="3"/>
        <v>Lørdag</v>
      </c>
      <c r="H19" s="58" t="s">
        <v>18</v>
      </c>
      <c r="I19" s="58" t="s">
        <v>34</v>
      </c>
      <c r="J19" s="58" t="s">
        <v>34</v>
      </c>
      <c r="K19" s="58" t="s">
        <v>20</v>
      </c>
      <c r="L19" s="59" t="s">
        <v>35</v>
      </c>
      <c r="M19" s="60"/>
      <c r="N19" s="61"/>
      <c r="O19" s="51">
        <f t="shared" si="4"/>
        <v>1</v>
      </c>
    </row>
    <row r="20" spans="1:15" s="167" customFormat="1" x14ac:dyDescent="0.3">
      <c r="A20" s="336" t="str">
        <f t="shared" si="0"/>
        <v>JANUAR</v>
      </c>
      <c r="B20" s="337">
        <v>44949</v>
      </c>
      <c r="C20" s="176">
        <f t="shared" si="1"/>
        <v>2</v>
      </c>
      <c r="D20" s="136" t="str">
        <f t="shared" si="2"/>
        <v>Mandag</v>
      </c>
      <c r="E20" s="318">
        <v>44953</v>
      </c>
      <c r="F20" s="398">
        <f>WEEKDAY(E20)</f>
        <v>6</v>
      </c>
      <c r="G20" s="136" t="str">
        <f t="shared" si="3"/>
        <v>Fredag</v>
      </c>
      <c r="H20" s="136" t="s">
        <v>23</v>
      </c>
      <c r="I20" s="136" t="s">
        <v>29</v>
      </c>
      <c r="J20" s="136" t="s">
        <v>30</v>
      </c>
      <c r="K20" s="136" t="s">
        <v>15</v>
      </c>
      <c r="L20" s="165" t="s">
        <v>31</v>
      </c>
      <c r="M20" s="171" t="s">
        <v>208</v>
      </c>
      <c r="O20" s="61">
        <f t="shared" si="4"/>
        <v>1</v>
      </c>
    </row>
    <row r="21" spans="1:15" s="51" customFormat="1" x14ac:dyDescent="0.3">
      <c r="A21" s="358" t="str">
        <f t="shared" si="0"/>
        <v>JANUAR</v>
      </c>
      <c r="B21" s="173">
        <f>B20</f>
        <v>44949</v>
      </c>
      <c r="C21" s="384">
        <f t="shared" si="1"/>
        <v>2</v>
      </c>
      <c r="D21" s="343" t="str">
        <f t="shared" si="2"/>
        <v>Mandag</v>
      </c>
      <c r="E21" s="317">
        <f>E20</f>
        <v>44953</v>
      </c>
      <c r="F21" s="397">
        <f>WEEKDAY(E21)</f>
        <v>6</v>
      </c>
      <c r="G21" s="352" t="str">
        <f t="shared" si="3"/>
        <v>Fredag</v>
      </c>
      <c r="H21" s="343" t="s">
        <v>23</v>
      </c>
      <c r="I21" s="343" t="s">
        <v>68</v>
      </c>
      <c r="J21" s="343" t="s">
        <v>68</v>
      </c>
      <c r="K21" s="343" t="s">
        <v>15</v>
      </c>
      <c r="L21" s="344" t="s">
        <v>31</v>
      </c>
      <c r="M21" s="345"/>
      <c r="N21" s="346"/>
      <c r="O21" s="51">
        <f t="shared" si="4"/>
        <v>1</v>
      </c>
    </row>
    <row r="22" spans="1:15" s="61" customFormat="1" x14ac:dyDescent="0.3">
      <c r="A22" s="376" t="str">
        <f t="shared" si="0"/>
        <v>JANUAR</v>
      </c>
      <c r="B22" s="381">
        <v>44954</v>
      </c>
      <c r="C22" s="117">
        <f t="shared" si="1"/>
        <v>7</v>
      </c>
      <c r="D22" s="381" t="str">
        <f t="shared" si="2"/>
        <v>Lørdag</v>
      </c>
      <c r="E22" s="315">
        <f>B22</f>
        <v>44954</v>
      </c>
      <c r="F22" s="118">
        <f>WEEKDAY(B22)</f>
        <v>7</v>
      </c>
      <c r="G22" s="381" t="str">
        <f t="shared" si="3"/>
        <v>Lørdag</v>
      </c>
      <c r="H22" s="80" t="s">
        <v>43</v>
      </c>
      <c r="I22" s="80" t="s">
        <v>44</v>
      </c>
      <c r="J22" s="80" t="s">
        <v>44</v>
      </c>
      <c r="K22" s="80" t="s">
        <v>20</v>
      </c>
      <c r="L22" s="81" t="s">
        <v>45</v>
      </c>
      <c r="M22" s="82"/>
      <c r="N22" s="83"/>
      <c r="O22" s="61">
        <f t="shared" si="4"/>
        <v>1</v>
      </c>
    </row>
    <row r="23" spans="1:15" s="167" customFormat="1" x14ac:dyDescent="0.3">
      <c r="A23" s="336" t="str">
        <f t="shared" si="0"/>
        <v>FEBRUAR</v>
      </c>
      <c r="B23" s="337">
        <v>44959</v>
      </c>
      <c r="C23" s="202"/>
      <c r="D23" s="136" t="s">
        <v>178</v>
      </c>
      <c r="E23" s="318">
        <v>44962</v>
      </c>
      <c r="F23" s="221"/>
      <c r="G23" s="354" t="s">
        <v>147</v>
      </c>
      <c r="H23" s="136" t="s">
        <v>209</v>
      </c>
      <c r="I23" s="136" t="s">
        <v>37</v>
      </c>
      <c r="J23" s="136" t="s">
        <v>37</v>
      </c>
      <c r="K23" s="136"/>
      <c r="L23" s="165"/>
      <c r="M23" s="171"/>
      <c r="O23" s="61">
        <f t="shared" si="4"/>
        <v>2</v>
      </c>
    </row>
    <row r="24" spans="1:15" s="167" customFormat="1" x14ac:dyDescent="0.25">
      <c r="A24" s="336" t="str">
        <f t="shared" si="0"/>
        <v>FEBRUAR</v>
      </c>
      <c r="B24" s="337">
        <v>44964</v>
      </c>
      <c r="C24" s="185">
        <f>WEEKDAY(B24)</f>
        <v>3</v>
      </c>
      <c r="D24" s="136" t="str">
        <f>LOOKUP(C24,matrise)</f>
        <v>Tirsdag</v>
      </c>
      <c r="E24" s="318">
        <v>44999</v>
      </c>
      <c r="F24" s="187">
        <f>WEEKDAY(E24)</f>
        <v>3</v>
      </c>
      <c r="G24" s="136" t="str">
        <f>LOOKUP(F24,matrise)</f>
        <v>Tirsdag</v>
      </c>
      <c r="H24" s="136" t="s">
        <v>38</v>
      </c>
      <c r="I24" s="136" t="s">
        <v>29</v>
      </c>
      <c r="J24" s="136" t="s">
        <v>30</v>
      </c>
      <c r="K24" s="136" t="s">
        <v>39</v>
      </c>
      <c r="L24" s="165"/>
      <c r="M24" s="166" t="s">
        <v>40</v>
      </c>
      <c r="O24" s="61">
        <f t="shared" si="4"/>
        <v>2</v>
      </c>
    </row>
    <row r="25" spans="1:15" s="168" customFormat="1" x14ac:dyDescent="0.3">
      <c r="A25" s="375" t="str">
        <f t="shared" si="0"/>
        <v>FEBRUAR</v>
      </c>
      <c r="B25" s="133">
        <v>44965</v>
      </c>
      <c r="C25" s="200">
        <f>WEEKDAY(B25)</f>
        <v>4</v>
      </c>
      <c r="D25" s="387" t="str">
        <f>LOOKUP(C25,matrise)</f>
        <v>Onsdag</v>
      </c>
      <c r="E25" s="319">
        <f>B25</f>
        <v>44965</v>
      </c>
      <c r="F25" s="223">
        <f>WEEKDAY(E25)</f>
        <v>4</v>
      </c>
      <c r="G25" s="404" t="str">
        <f>LOOKUP(F25,matrise)</f>
        <v>Onsdag</v>
      </c>
      <c r="H25" s="339" t="s">
        <v>41</v>
      </c>
      <c r="I25" s="339" t="s">
        <v>29</v>
      </c>
      <c r="J25" s="339" t="s">
        <v>30</v>
      </c>
      <c r="K25" s="339" t="s">
        <v>15</v>
      </c>
      <c r="L25" s="347" t="s">
        <v>42</v>
      </c>
      <c r="M25" s="348" t="s">
        <v>32</v>
      </c>
      <c r="N25" s="349"/>
      <c r="O25" s="51">
        <f t="shared" si="4"/>
        <v>2</v>
      </c>
    </row>
    <row r="26" spans="1:15" s="434" customFormat="1" x14ac:dyDescent="0.3">
      <c r="A26" s="424"/>
      <c r="B26" s="425">
        <v>44989</v>
      </c>
      <c r="C26" s="426"/>
      <c r="D26" s="427"/>
      <c r="E26" s="425">
        <v>44989</v>
      </c>
      <c r="F26" s="428"/>
      <c r="G26" s="429"/>
      <c r="H26" s="427" t="s">
        <v>201</v>
      </c>
      <c r="I26" s="427" t="s">
        <v>29</v>
      </c>
      <c r="J26" s="427" t="s">
        <v>59</v>
      </c>
      <c r="K26" s="427" t="s">
        <v>20</v>
      </c>
      <c r="L26" s="430" t="s">
        <v>210</v>
      </c>
      <c r="M26" s="431" t="s">
        <v>122</v>
      </c>
      <c r="N26" s="432"/>
      <c r="O26" s="433"/>
    </row>
    <row r="27" spans="1:15" s="349" customFormat="1" x14ac:dyDescent="0.25">
      <c r="A27" s="435" t="str">
        <f t="shared" ref="A27:A53" si="6">LOOKUP(O27,MATRISE2)</f>
        <v>MARS</v>
      </c>
      <c r="B27" s="394">
        <v>44987</v>
      </c>
      <c r="C27" s="306">
        <f t="shared" ref="C27:C53" si="7">WEEKDAY(B27)</f>
        <v>5</v>
      </c>
      <c r="D27" s="339" t="str">
        <f t="shared" ref="D27:D53" si="8">LOOKUP(C27,matrise)</f>
        <v>Torsdag</v>
      </c>
      <c r="E27" s="393">
        <f t="shared" ref="E27:E37" si="9">B27</f>
        <v>44987</v>
      </c>
      <c r="F27" s="436">
        <f>WEEKDAY(E27)</f>
        <v>5</v>
      </c>
      <c r="G27" s="339" t="str">
        <f t="shared" ref="G27:G53" si="10">LOOKUP(F27,matrise)</f>
        <v>Torsdag</v>
      </c>
      <c r="H27" s="339" t="s">
        <v>52</v>
      </c>
      <c r="I27" s="339" t="s">
        <v>29</v>
      </c>
      <c r="J27" s="339" t="s">
        <v>30</v>
      </c>
      <c r="K27" s="339" t="s">
        <v>15</v>
      </c>
      <c r="L27" s="347" t="s">
        <v>42</v>
      </c>
      <c r="M27" s="408" t="s">
        <v>32</v>
      </c>
      <c r="O27" s="335">
        <f>MONTH(B27)</f>
        <v>3</v>
      </c>
    </row>
    <row r="28" spans="1:15" s="61" customFormat="1" x14ac:dyDescent="0.3">
      <c r="A28" s="376" t="str">
        <f t="shared" si="6"/>
        <v>MARS</v>
      </c>
      <c r="B28" s="381">
        <v>44990</v>
      </c>
      <c r="C28" s="117">
        <f t="shared" si="7"/>
        <v>1</v>
      </c>
      <c r="D28" s="381" t="str">
        <f t="shared" si="8"/>
        <v>Søndag</v>
      </c>
      <c r="E28" s="315">
        <f t="shared" si="9"/>
        <v>44990</v>
      </c>
      <c r="F28" s="118">
        <f>WEEKDAY(B28)</f>
        <v>1</v>
      </c>
      <c r="G28" s="381" t="str">
        <f t="shared" si="10"/>
        <v>Søndag</v>
      </c>
      <c r="H28" s="80" t="s">
        <v>55</v>
      </c>
      <c r="I28" s="80" t="s">
        <v>211</v>
      </c>
      <c r="J28" s="80" t="s">
        <v>182</v>
      </c>
      <c r="K28" s="80" t="s">
        <v>20</v>
      </c>
      <c r="L28" s="81" t="s">
        <v>57</v>
      </c>
      <c r="M28" s="82"/>
      <c r="N28" s="83"/>
      <c r="O28" s="61">
        <f>MONTH(B28)</f>
        <v>3</v>
      </c>
    </row>
    <row r="29" spans="1:15" s="191" customFormat="1" x14ac:dyDescent="0.3">
      <c r="A29" s="378" t="str">
        <f t="shared" si="6"/>
        <v>MARS</v>
      </c>
      <c r="B29" s="382">
        <v>44996</v>
      </c>
      <c r="C29" s="195">
        <f t="shared" si="7"/>
        <v>7</v>
      </c>
      <c r="D29" s="388" t="str">
        <f t="shared" si="8"/>
        <v>Lørdag</v>
      </c>
      <c r="E29" s="392">
        <f t="shared" si="9"/>
        <v>44996</v>
      </c>
      <c r="F29" s="196">
        <f>WEEKDAY(E29)</f>
        <v>7</v>
      </c>
      <c r="G29" s="388" t="str">
        <f t="shared" si="10"/>
        <v>Lørdag</v>
      </c>
      <c r="H29" s="388" t="s">
        <v>212</v>
      </c>
      <c r="I29" s="188" t="s">
        <v>29</v>
      </c>
      <c r="J29" s="188" t="s">
        <v>59</v>
      </c>
      <c r="K29" s="188" t="s">
        <v>20</v>
      </c>
      <c r="L29" s="189" t="s">
        <v>210</v>
      </c>
      <c r="M29" s="222" t="s">
        <v>40</v>
      </c>
      <c r="O29" s="167">
        <f t="shared" ref="O29:O54" si="11">MONTH(B29)</f>
        <v>3</v>
      </c>
    </row>
    <row r="30" spans="1:15" s="85" customFormat="1" x14ac:dyDescent="0.3">
      <c r="A30" s="377" t="str">
        <f t="shared" si="6"/>
        <v>MARS</v>
      </c>
      <c r="B30" s="323">
        <v>44997</v>
      </c>
      <c r="C30" s="119">
        <f t="shared" si="7"/>
        <v>1</v>
      </c>
      <c r="D30" s="58" t="str">
        <f t="shared" si="8"/>
        <v>Søndag</v>
      </c>
      <c r="E30" s="323">
        <f t="shared" si="9"/>
        <v>44997</v>
      </c>
      <c r="F30" s="120">
        <f>WEEKDAY(E30)</f>
        <v>1</v>
      </c>
      <c r="G30" s="405" t="str">
        <f t="shared" si="10"/>
        <v>Søndag</v>
      </c>
      <c r="H30" s="58" t="s">
        <v>66</v>
      </c>
      <c r="I30" s="58" t="s">
        <v>213</v>
      </c>
      <c r="J30" s="58" t="s">
        <v>213</v>
      </c>
      <c r="K30" s="58" t="s">
        <v>20</v>
      </c>
      <c r="L30" s="59" t="s">
        <v>69</v>
      </c>
      <c r="M30" s="60"/>
      <c r="N30" s="61"/>
      <c r="O30" s="61">
        <f t="shared" si="11"/>
        <v>3</v>
      </c>
    </row>
    <row r="31" spans="1:15" s="168" customFormat="1" x14ac:dyDescent="0.3">
      <c r="A31" s="375" t="str">
        <f t="shared" si="6"/>
        <v>MARS</v>
      </c>
      <c r="B31" s="133">
        <v>45000</v>
      </c>
      <c r="C31" s="185">
        <f t="shared" si="7"/>
        <v>4</v>
      </c>
      <c r="D31" s="387" t="str">
        <f t="shared" si="8"/>
        <v>Onsdag</v>
      </c>
      <c r="E31" s="319">
        <f t="shared" si="9"/>
        <v>45000</v>
      </c>
      <c r="F31" s="416">
        <f>WEEKDAY(E31)</f>
        <v>4</v>
      </c>
      <c r="G31" s="282" t="str">
        <f t="shared" si="10"/>
        <v>Onsdag</v>
      </c>
      <c r="H31" s="339" t="s">
        <v>70</v>
      </c>
      <c r="I31" s="339" t="s">
        <v>29</v>
      </c>
      <c r="J31" s="339" t="s">
        <v>30</v>
      </c>
      <c r="K31" s="339" t="s">
        <v>15</v>
      </c>
      <c r="L31" s="408" t="s">
        <v>71</v>
      </c>
      <c r="M31" s="348" t="s">
        <v>72</v>
      </c>
      <c r="N31" s="349"/>
      <c r="O31" s="51">
        <f t="shared" si="11"/>
        <v>3</v>
      </c>
    </row>
    <row r="32" spans="1:15" s="167" customFormat="1" x14ac:dyDescent="0.3">
      <c r="A32" s="336" t="str">
        <f t="shared" si="6"/>
        <v>MARS</v>
      </c>
      <c r="B32" s="337">
        <v>45001</v>
      </c>
      <c r="C32" s="414">
        <f t="shared" si="7"/>
        <v>5</v>
      </c>
      <c r="D32" s="136" t="str">
        <f t="shared" si="8"/>
        <v>Torsdag</v>
      </c>
      <c r="E32" s="318">
        <f t="shared" si="9"/>
        <v>45001</v>
      </c>
      <c r="F32" s="415">
        <f>WEEKDAY(E32)</f>
        <v>5</v>
      </c>
      <c r="G32" s="354" t="str">
        <f t="shared" si="10"/>
        <v>Torsdag</v>
      </c>
      <c r="H32" s="136" t="s">
        <v>73</v>
      </c>
      <c r="I32" s="136" t="s">
        <v>29</v>
      </c>
      <c r="J32" s="136" t="s">
        <v>30</v>
      </c>
      <c r="K32" s="136" t="s">
        <v>39</v>
      </c>
      <c r="L32" s="165" t="s">
        <v>71</v>
      </c>
      <c r="M32" s="171" t="s">
        <v>74</v>
      </c>
      <c r="O32" s="61">
        <f t="shared" si="11"/>
        <v>3</v>
      </c>
    </row>
    <row r="33" spans="1:15" s="48" customFormat="1" x14ac:dyDescent="0.25">
      <c r="A33" s="358" t="str">
        <f t="shared" si="6"/>
        <v>MARS</v>
      </c>
      <c r="B33" s="173">
        <v>45003</v>
      </c>
      <c r="C33" s="113">
        <f t="shared" si="7"/>
        <v>7</v>
      </c>
      <c r="D33" s="351" t="str">
        <f t="shared" si="8"/>
        <v>Lørdag</v>
      </c>
      <c r="E33" s="317">
        <f t="shared" si="9"/>
        <v>45003</v>
      </c>
      <c r="F33" s="118">
        <f>WEEKDAY(B33)</f>
        <v>7</v>
      </c>
      <c r="G33" s="401" t="str">
        <f t="shared" si="10"/>
        <v>Lørdag</v>
      </c>
      <c r="H33" s="343" t="s">
        <v>75</v>
      </c>
      <c r="I33" s="343" t="s">
        <v>76</v>
      </c>
      <c r="J33" s="343" t="s">
        <v>77</v>
      </c>
      <c r="K33" s="343" t="s">
        <v>20</v>
      </c>
      <c r="L33" s="344" t="s">
        <v>78</v>
      </c>
      <c r="M33" s="344"/>
      <c r="N33" s="423"/>
      <c r="O33" s="51">
        <f t="shared" si="11"/>
        <v>3</v>
      </c>
    </row>
    <row r="34" spans="1:15" s="374" customFormat="1" x14ac:dyDescent="0.3">
      <c r="A34" s="366" t="str">
        <f t="shared" si="6"/>
        <v>MARS</v>
      </c>
      <c r="B34" s="367">
        <v>45010</v>
      </c>
      <c r="C34" s="386">
        <f t="shared" si="7"/>
        <v>7</v>
      </c>
      <c r="D34" s="368" t="str">
        <f t="shared" si="8"/>
        <v>Lørdag</v>
      </c>
      <c r="E34" s="369">
        <f t="shared" si="9"/>
        <v>45010</v>
      </c>
      <c r="F34" s="400">
        <f t="shared" ref="F34:F53" si="12">WEEKDAY(E34)</f>
        <v>7</v>
      </c>
      <c r="G34" s="370" t="str">
        <f t="shared" si="10"/>
        <v>Lørdag</v>
      </c>
      <c r="H34" s="368" t="s">
        <v>191</v>
      </c>
      <c r="I34" s="371" t="s">
        <v>192</v>
      </c>
      <c r="J34" s="371"/>
      <c r="K34" s="371"/>
      <c r="L34" s="372"/>
      <c r="M34" s="373"/>
      <c r="O34" s="61">
        <f t="shared" si="11"/>
        <v>3</v>
      </c>
    </row>
    <row r="35" spans="1:15" s="168" customFormat="1" x14ac:dyDescent="0.3">
      <c r="A35" s="328" t="str">
        <f t="shared" si="6"/>
        <v>APRIL</v>
      </c>
      <c r="B35" s="137">
        <v>45036</v>
      </c>
      <c r="C35" s="326">
        <f t="shared" si="7"/>
        <v>5</v>
      </c>
      <c r="D35" s="339" t="str">
        <f t="shared" si="8"/>
        <v>Torsdag</v>
      </c>
      <c r="E35" s="394">
        <f t="shared" si="9"/>
        <v>45036</v>
      </c>
      <c r="F35" s="327">
        <f t="shared" si="12"/>
        <v>5</v>
      </c>
      <c r="G35" s="406" t="str">
        <f t="shared" si="10"/>
        <v>Torsdag</v>
      </c>
      <c r="H35" s="339" t="s">
        <v>91</v>
      </c>
      <c r="I35" s="339" t="s">
        <v>29</v>
      </c>
      <c r="J35" s="339" t="s">
        <v>30</v>
      </c>
      <c r="K35" s="339" t="s">
        <v>12</v>
      </c>
      <c r="L35" s="408" t="s">
        <v>42</v>
      </c>
      <c r="M35" s="348" t="s">
        <v>92</v>
      </c>
      <c r="N35" s="349"/>
      <c r="O35" s="51">
        <f t="shared" si="11"/>
        <v>4</v>
      </c>
    </row>
    <row r="36" spans="1:15" s="168" customFormat="1" x14ac:dyDescent="0.3">
      <c r="A36" s="379" t="str">
        <f t="shared" si="6"/>
        <v>APRIL</v>
      </c>
      <c r="B36" s="157">
        <v>45038</v>
      </c>
      <c r="C36" s="385">
        <f t="shared" si="7"/>
        <v>7</v>
      </c>
      <c r="D36" s="355" t="str">
        <f t="shared" si="8"/>
        <v>Lørdag</v>
      </c>
      <c r="E36" s="337">
        <f t="shared" si="9"/>
        <v>45038</v>
      </c>
      <c r="F36" s="399">
        <f t="shared" si="12"/>
        <v>7</v>
      </c>
      <c r="G36" s="275" t="str">
        <f t="shared" si="10"/>
        <v>Lørdag</v>
      </c>
      <c r="H36" s="136" t="s">
        <v>187</v>
      </c>
      <c r="I36" s="136" t="s">
        <v>29</v>
      </c>
      <c r="J36" s="136" t="s">
        <v>30</v>
      </c>
      <c r="K36" s="171" t="s">
        <v>39</v>
      </c>
      <c r="L36" s="167"/>
      <c r="M36" s="167" t="s">
        <v>208</v>
      </c>
      <c r="N36" s="167"/>
      <c r="O36" s="51">
        <f t="shared" si="11"/>
        <v>4</v>
      </c>
    </row>
    <row r="37" spans="1:15" s="167" customFormat="1" x14ac:dyDescent="0.25">
      <c r="A37" s="336" t="str">
        <f t="shared" si="6"/>
        <v>MAI</v>
      </c>
      <c r="B37" s="337">
        <v>45048</v>
      </c>
      <c r="C37" s="324">
        <f t="shared" si="7"/>
        <v>3</v>
      </c>
      <c r="D37" s="136" t="str">
        <f t="shared" si="8"/>
        <v>Tirsdag</v>
      </c>
      <c r="E37" s="318">
        <f t="shared" si="9"/>
        <v>45048</v>
      </c>
      <c r="F37" s="325">
        <f t="shared" si="12"/>
        <v>3</v>
      </c>
      <c r="G37" s="136" t="str">
        <f t="shared" si="10"/>
        <v>Tirsdag</v>
      </c>
      <c r="H37" s="136" t="s">
        <v>214</v>
      </c>
      <c r="I37" s="136" t="s">
        <v>29</v>
      </c>
      <c r="J37" s="136" t="s">
        <v>30</v>
      </c>
      <c r="K37" s="136" t="s">
        <v>12</v>
      </c>
      <c r="L37" s="165" t="s">
        <v>42</v>
      </c>
      <c r="M37" s="166" t="s">
        <v>32</v>
      </c>
      <c r="O37" s="61">
        <f t="shared" si="11"/>
        <v>5</v>
      </c>
    </row>
    <row r="38" spans="1:15" s="168" customFormat="1" x14ac:dyDescent="0.25">
      <c r="A38" s="375" t="str">
        <f t="shared" si="6"/>
        <v>MAI</v>
      </c>
      <c r="B38" s="133">
        <v>45052</v>
      </c>
      <c r="C38" s="185">
        <f t="shared" si="7"/>
        <v>7</v>
      </c>
      <c r="D38" s="387" t="str">
        <f t="shared" si="8"/>
        <v>Lørdag</v>
      </c>
      <c r="E38" s="319">
        <v>45053</v>
      </c>
      <c r="F38" s="187">
        <f t="shared" si="12"/>
        <v>1</v>
      </c>
      <c r="G38" s="293" t="str">
        <f t="shared" si="10"/>
        <v>Søndag</v>
      </c>
      <c r="H38" s="339" t="s">
        <v>93</v>
      </c>
      <c r="I38" s="339" t="s">
        <v>29</v>
      </c>
      <c r="J38" s="339" t="s">
        <v>30</v>
      </c>
      <c r="K38" s="339" t="s">
        <v>12</v>
      </c>
      <c r="L38" s="347" t="s">
        <v>94</v>
      </c>
      <c r="M38" s="408" t="s">
        <v>17</v>
      </c>
      <c r="N38" s="349"/>
      <c r="O38" s="51">
        <f t="shared" si="11"/>
        <v>5</v>
      </c>
    </row>
    <row r="39" spans="1:15" s="168" customFormat="1" x14ac:dyDescent="0.3">
      <c r="A39" s="375" t="str">
        <f t="shared" si="6"/>
        <v>MAI</v>
      </c>
      <c r="B39" s="133">
        <v>45064</v>
      </c>
      <c r="C39" s="163">
        <f t="shared" si="7"/>
        <v>5</v>
      </c>
      <c r="D39" s="387" t="str">
        <f t="shared" si="8"/>
        <v>Torsdag</v>
      </c>
      <c r="E39" s="319">
        <f>B39</f>
        <v>45064</v>
      </c>
      <c r="F39" s="164">
        <f t="shared" si="12"/>
        <v>5</v>
      </c>
      <c r="G39" s="282" t="str">
        <f t="shared" si="10"/>
        <v>Torsdag</v>
      </c>
      <c r="H39" s="136" t="s">
        <v>103</v>
      </c>
      <c r="I39" s="136" t="s">
        <v>29</v>
      </c>
      <c r="J39" s="136" t="s">
        <v>30</v>
      </c>
      <c r="K39" s="136" t="s">
        <v>39</v>
      </c>
      <c r="L39" s="166" t="s">
        <v>104</v>
      </c>
      <c r="M39" s="171" t="s">
        <v>72</v>
      </c>
      <c r="N39" s="167"/>
      <c r="O39" s="51">
        <f t="shared" si="11"/>
        <v>5</v>
      </c>
    </row>
    <row r="40" spans="1:15" s="168" customFormat="1" x14ac:dyDescent="0.25">
      <c r="A40" s="375" t="str">
        <f t="shared" si="6"/>
        <v>JUNI</v>
      </c>
      <c r="B40" s="133">
        <v>45080</v>
      </c>
      <c r="C40" s="163">
        <f t="shared" si="7"/>
        <v>7</v>
      </c>
      <c r="D40" s="387" t="str">
        <f t="shared" si="8"/>
        <v>Lørdag</v>
      </c>
      <c r="E40" s="319">
        <v>45081</v>
      </c>
      <c r="F40" s="164">
        <f t="shared" si="12"/>
        <v>1</v>
      </c>
      <c r="G40" s="293" t="str">
        <f t="shared" si="10"/>
        <v>Søndag</v>
      </c>
      <c r="H40" s="136" t="s">
        <v>215</v>
      </c>
      <c r="I40" s="136" t="s">
        <v>90</v>
      </c>
      <c r="J40" s="136" t="s">
        <v>30</v>
      </c>
      <c r="K40" s="136"/>
      <c r="L40" s="165"/>
      <c r="M40" s="166" t="s">
        <v>47</v>
      </c>
      <c r="N40" s="167"/>
      <c r="O40" s="51">
        <f t="shared" si="11"/>
        <v>6</v>
      </c>
    </row>
    <row r="41" spans="1:15" s="168" customFormat="1" x14ac:dyDescent="0.3">
      <c r="A41" s="375" t="str">
        <f t="shared" si="6"/>
        <v>JUNI</v>
      </c>
      <c r="B41" s="133">
        <v>45082</v>
      </c>
      <c r="C41" s="185">
        <f t="shared" si="7"/>
        <v>2</v>
      </c>
      <c r="D41" s="387" t="str">
        <f t="shared" si="8"/>
        <v>Mandag</v>
      </c>
      <c r="E41" s="319">
        <f>B41</f>
        <v>45082</v>
      </c>
      <c r="F41" s="187">
        <f t="shared" si="12"/>
        <v>2</v>
      </c>
      <c r="G41" s="293" t="str">
        <f t="shared" si="10"/>
        <v>Mandag</v>
      </c>
      <c r="H41" s="136" t="s">
        <v>113</v>
      </c>
      <c r="I41" s="136" t="s">
        <v>29</v>
      </c>
      <c r="J41" s="136" t="s">
        <v>30</v>
      </c>
      <c r="K41" s="136" t="s">
        <v>12</v>
      </c>
      <c r="L41" s="165" t="s">
        <v>42</v>
      </c>
      <c r="M41" s="171" t="s">
        <v>32</v>
      </c>
      <c r="N41" s="167"/>
      <c r="O41" s="51">
        <f t="shared" si="11"/>
        <v>6</v>
      </c>
    </row>
    <row r="42" spans="1:15" s="167" customFormat="1" x14ac:dyDescent="0.3">
      <c r="A42" s="336" t="str">
        <f t="shared" si="6"/>
        <v>JUNI</v>
      </c>
      <c r="B42" s="337">
        <v>45092</v>
      </c>
      <c r="C42" s="200">
        <f t="shared" si="7"/>
        <v>5</v>
      </c>
      <c r="D42" s="136" t="str">
        <f t="shared" si="8"/>
        <v>Torsdag</v>
      </c>
      <c r="E42" s="318">
        <f>B42</f>
        <v>45092</v>
      </c>
      <c r="F42" s="296">
        <f t="shared" si="12"/>
        <v>5</v>
      </c>
      <c r="G42" s="338" t="str">
        <f t="shared" si="10"/>
        <v>Torsdag</v>
      </c>
      <c r="H42" s="136" t="s">
        <v>105</v>
      </c>
      <c r="I42" s="136" t="s">
        <v>29</v>
      </c>
      <c r="J42" s="136" t="s">
        <v>30</v>
      </c>
      <c r="K42" s="136" t="s">
        <v>12</v>
      </c>
      <c r="L42" s="166" t="s">
        <v>106</v>
      </c>
      <c r="M42" s="171" t="s">
        <v>54</v>
      </c>
      <c r="O42" s="167">
        <f t="shared" si="11"/>
        <v>6</v>
      </c>
    </row>
    <row r="43" spans="1:15" s="167" customFormat="1" x14ac:dyDescent="0.25">
      <c r="A43" s="336" t="str">
        <f t="shared" si="6"/>
        <v>JUNI</v>
      </c>
      <c r="B43" s="337">
        <v>45101</v>
      </c>
      <c r="C43" s="200">
        <f t="shared" si="7"/>
        <v>7</v>
      </c>
      <c r="D43" s="136" t="str">
        <f t="shared" si="8"/>
        <v>Lørdag</v>
      </c>
      <c r="E43" s="337">
        <f>B43</f>
        <v>45101</v>
      </c>
      <c r="F43" s="296">
        <f t="shared" si="12"/>
        <v>7</v>
      </c>
      <c r="G43" s="338" t="str">
        <f t="shared" si="10"/>
        <v>Lørdag</v>
      </c>
      <c r="H43" s="136" t="s">
        <v>193</v>
      </c>
      <c r="I43" s="136" t="s">
        <v>29</v>
      </c>
      <c r="J43" s="136" t="s">
        <v>30</v>
      </c>
      <c r="K43" s="136" t="s">
        <v>12</v>
      </c>
      <c r="L43" s="166"/>
      <c r="M43" s="166" t="s">
        <v>194</v>
      </c>
      <c r="O43" s="167">
        <f t="shared" si="11"/>
        <v>6</v>
      </c>
    </row>
    <row r="44" spans="1:15" s="48" customFormat="1" x14ac:dyDescent="0.25">
      <c r="A44" s="357" t="str">
        <f t="shared" si="6"/>
        <v>JUIL</v>
      </c>
      <c r="B44" s="108">
        <v>45137</v>
      </c>
      <c r="C44" s="117">
        <f t="shared" si="7"/>
        <v>1</v>
      </c>
      <c r="D44" s="312" t="str">
        <f t="shared" si="8"/>
        <v>Søndag</v>
      </c>
      <c r="E44" s="332">
        <v>45143</v>
      </c>
      <c r="F44" s="118">
        <f t="shared" si="12"/>
        <v>7</v>
      </c>
      <c r="G44" s="288" t="str">
        <f t="shared" si="10"/>
        <v>Lørdag</v>
      </c>
      <c r="H44" s="312" t="s">
        <v>216</v>
      </c>
      <c r="I44" s="312" t="s">
        <v>196</v>
      </c>
      <c r="J44" s="312" t="s">
        <v>196</v>
      </c>
      <c r="K44" s="312" t="s">
        <v>12</v>
      </c>
      <c r="L44" s="333"/>
      <c r="M44" s="342" t="s">
        <v>119</v>
      </c>
      <c r="N44" s="409"/>
      <c r="O44" s="51">
        <f t="shared" si="11"/>
        <v>7</v>
      </c>
    </row>
    <row r="45" spans="1:15" s="62" customFormat="1" x14ac:dyDescent="0.25">
      <c r="A45" s="376" t="str">
        <f t="shared" si="6"/>
        <v>AUGUST</v>
      </c>
      <c r="B45" s="381">
        <v>45158</v>
      </c>
      <c r="C45" s="113">
        <f t="shared" si="7"/>
        <v>1</v>
      </c>
      <c r="D45" s="80" t="str">
        <f t="shared" si="8"/>
        <v>Søndag</v>
      </c>
      <c r="E45" s="315">
        <v>44794</v>
      </c>
      <c r="F45" s="114">
        <f t="shared" si="12"/>
        <v>1</v>
      </c>
      <c r="G45" s="80" t="str">
        <f t="shared" si="10"/>
        <v>Søndag</v>
      </c>
      <c r="H45" s="80" t="s">
        <v>129</v>
      </c>
      <c r="I45" s="80"/>
      <c r="J45" s="80"/>
      <c r="K45" s="80" t="s">
        <v>12</v>
      </c>
      <c r="L45" s="94" t="s">
        <v>12</v>
      </c>
      <c r="M45" s="81" t="s">
        <v>17</v>
      </c>
      <c r="N45" s="83"/>
      <c r="O45" s="61">
        <f t="shared" si="11"/>
        <v>8</v>
      </c>
    </row>
    <row r="46" spans="1:15" s="168" customFormat="1" x14ac:dyDescent="0.25">
      <c r="A46" s="328" t="str">
        <f t="shared" si="6"/>
        <v>AUGUST</v>
      </c>
      <c r="B46" s="137">
        <v>45159</v>
      </c>
      <c r="C46" s="326">
        <f t="shared" si="7"/>
        <v>2</v>
      </c>
      <c r="D46" s="339" t="str">
        <f t="shared" si="8"/>
        <v>Mandag</v>
      </c>
      <c r="E46" s="391">
        <f>B46</f>
        <v>45159</v>
      </c>
      <c r="F46" s="327">
        <f t="shared" si="12"/>
        <v>2</v>
      </c>
      <c r="G46" s="406" t="str">
        <f t="shared" si="10"/>
        <v>Mandag</v>
      </c>
      <c r="H46" s="339" t="s">
        <v>130</v>
      </c>
      <c r="I46" s="339" t="s">
        <v>29</v>
      </c>
      <c r="J46" s="339" t="s">
        <v>30</v>
      </c>
      <c r="K46" s="339" t="s">
        <v>12</v>
      </c>
      <c r="L46" s="408" t="s">
        <v>131</v>
      </c>
      <c r="M46" s="408" t="s">
        <v>72</v>
      </c>
      <c r="N46" s="349"/>
      <c r="O46" s="51">
        <f t="shared" si="11"/>
        <v>8</v>
      </c>
    </row>
    <row r="47" spans="1:15" s="168" customFormat="1" x14ac:dyDescent="0.3">
      <c r="A47" s="375" t="str">
        <f t="shared" si="6"/>
        <v>AUGUST</v>
      </c>
      <c r="B47" s="133">
        <v>45167</v>
      </c>
      <c r="C47" s="119">
        <f t="shared" si="7"/>
        <v>3</v>
      </c>
      <c r="D47" s="387" t="str">
        <f t="shared" si="8"/>
        <v>Tirsdag</v>
      </c>
      <c r="E47" s="391">
        <f>B47</f>
        <v>45167</v>
      </c>
      <c r="F47" s="120">
        <f t="shared" si="12"/>
        <v>3</v>
      </c>
      <c r="G47" s="282" t="str">
        <f t="shared" si="10"/>
        <v>Tirsdag</v>
      </c>
      <c r="H47" s="136" t="s">
        <v>135</v>
      </c>
      <c r="I47" s="136" t="s">
        <v>29</v>
      </c>
      <c r="J47" s="136" t="s">
        <v>30</v>
      </c>
      <c r="K47" s="136" t="s">
        <v>39</v>
      </c>
      <c r="L47" s="166"/>
      <c r="M47" s="171" t="s">
        <v>40</v>
      </c>
      <c r="N47" s="167"/>
      <c r="O47" s="168">
        <f t="shared" si="11"/>
        <v>8</v>
      </c>
    </row>
    <row r="48" spans="1:15" s="168" customFormat="1" x14ac:dyDescent="0.3">
      <c r="A48" s="375" t="str">
        <f t="shared" si="6"/>
        <v>OKTOBER</v>
      </c>
      <c r="B48" s="133">
        <v>45218</v>
      </c>
      <c r="C48" s="200">
        <f t="shared" si="7"/>
        <v>5</v>
      </c>
      <c r="D48" s="387" t="str">
        <f t="shared" si="8"/>
        <v>Torsdag</v>
      </c>
      <c r="E48" s="319">
        <v>45222</v>
      </c>
      <c r="F48" s="223">
        <f t="shared" si="12"/>
        <v>2</v>
      </c>
      <c r="G48" s="282" t="str">
        <f t="shared" si="10"/>
        <v>Mandag</v>
      </c>
      <c r="H48" s="136" t="s">
        <v>23</v>
      </c>
      <c r="I48" s="136" t="s">
        <v>29</v>
      </c>
      <c r="J48" s="136" t="s">
        <v>30</v>
      </c>
      <c r="K48" s="136" t="s">
        <v>15</v>
      </c>
      <c r="L48" s="166" t="s">
        <v>152</v>
      </c>
      <c r="M48" s="171" t="s">
        <v>54</v>
      </c>
      <c r="N48" s="167"/>
      <c r="O48" s="168">
        <f t="shared" si="11"/>
        <v>10</v>
      </c>
    </row>
    <row r="49" spans="1:15" s="62" customFormat="1" x14ac:dyDescent="0.3">
      <c r="A49" s="377" t="str">
        <f t="shared" si="6"/>
        <v>OKTOBER</v>
      </c>
      <c r="B49" s="323">
        <f>B48</f>
        <v>45218</v>
      </c>
      <c r="C49" s="119">
        <f t="shared" si="7"/>
        <v>5</v>
      </c>
      <c r="D49" s="58" t="str">
        <f t="shared" si="8"/>
        <v>Torsdag</v>
      </c>
      <c r="E49" s="323">
        <f>E48</f>
        <v>45222</v>
      </c>
      <c r="F49" s="216">
        <f t="shared" si="12"/>
        <v>2</v>
      </c>
      <c r="G49" s="405" t="str">
        <f t="shared" si="10"/>
        <v>Mandag</v>
      </c>
      <c r="H49" s="58" t="s">
        <v>23</v>
      </c>
      <c r="I49" s="58" t="s">
        <v>44</v>
      </c>
      <c r="J49" s="58" t="s">
        <v>44</v>
      </c>
      <c r="K49" s="58" t="s">
        <v>15</v>
      </c>
      <c r="L49" s="59" t="s">
        <v>152</v>
      </c>
      <c r="M49" s="60" t="s">
        <v>17</v>
      </c>
      <c r="N49" s="61"/>
      <c r="O49" s="61">
        <f t="shared" si="11"/>
        <v>10</v>
      </c>
    </row>
    <row r="50" spans="1:15" s="168" customFormat="1" x14ac:dyDescent="0.25">
      <c r="A50" s="375" t="str">
        <f t="shared" si="6"/>
        <v>NOVEMBER</v>
      </c>
      <c r="B50" s="133">
        <v>45245</v>
      </c>
      <c r="C50" s="119">
        <f t="shared" si="7"/>
        <v>4</v>
      </c>
      <c r="D50" s="387" t="str">
        <f t="shared" si="8"/>
        <v>Onsdag</v>
      </c>
      <c r="E50" s="319">
        <f>B50</f>
        <v>45245</v>
      </c>
      <c r="F50" s="120">
        <f t="shared" si="12"/>
        <v>4</v>
      </c>
      <c r="G50" s="293" t="str">
        <f t="shared" si="10"/>
        <v>Onsdag</v>
      </c>
      <c r="H50" s="339" t="s">
        <v>157</v>
      </c>
      <c r="I50" s="339" t="s">
        <v>29</v>
      </c>
      <c r="J50" s="339" t="s">
        <v>30</v>
      </c>
      <c r="K50" s="339" t="s">
        <v>39</v>
      </c>
      <c r="L50" s="347" t="s">
        <v>42</v>
      </c>
      <c r="M50" s="408" t="s">
        <v>32</v>
      </c>
      <c r="N50" s="349"/>
      <c r="O50" s="168">
        <f t="shared" si="11"/>
        <v>11</v>
      </c>
    </row>
    <row r="51" spans="1:15" s="167" customFormat="1" x14ac:dyDescent="0.25">
      <c r="A51" s="336" t="str">
        <f t="shared" si="6"/>
        <v>DESEMBER</v>
      </c>
      <c r="B51" s="337">
        <v>45267</v>
      </c>
      <c r="C51" s="195">
        <f t="shared" si="7"/>
        <v>5</v>
      </c>
      <c r="D51" s="136" t="str">
        <f t="shared" si="8"/>
        <v>Torsdag</v>
      </c>
      <c r="E51" s="318">
        <v>45269</v>
      </c>
      <c r="F51" s="239">
        <f t="shared" si="12"/>
        <v>7</v>
      </c>
      <c r="G51" s="136" t="str">
        <f t="shared" si="10"/>
        <v>Lørdag</v>
      </c>
      <c r="H51" s="136" t="s">
        <v>129</v>
      </c>
      <c r="I51" s="136" t="s">
        <v>29</v>
      </c>
      <c r="J51" s="136" t="s">
        <v>30</v>
      </c>
      <c r="K51" s="136" t="s">
        <v>15</v>
      </c>
      <c r="L51" s="165" t="s">
        <v>16</v>
      </c>
      <c r="M51" s="166" t="s">
        <v>161</v>
      </c>
      <c r="O51" s="167">
        <f t="shared" si="11"/>
        <v>12</v>
      </c>
    </row>
    <row r="52" spans="1:15" s="167" customFormat="1" x14ac:dyDescent="0.25">
      <c r="A52" s="336" t="str">
        <f t="shared" si="6"/>
        <v>DESEMBER</v>
      </c>
      <c r="B52" s="337">
        <v>45274</v>
      </c>
      <c r="C52" s="200">
        <f t="shared" si="7"/>
        <v>5</v>
      </c>
      <c r="D52" s="136" t="str">
        <f t="shared" si="8"/>
        <v>Torsdag</v>
      </c>
      <c r="E52" s="318">
        <f>B52</f>
        <v>45274</v>
      </c>
      <c r="F52" s="223">
        <f t="shared" si="12"/>
        <v>5</v>
      </c>
      <c r="G52" s="136" t="str">
        <f t="shared" si="10"/>
        <v>Torsdag</v>
      </c>
      <c r="H52" s="136" t="s">
        <v>162</v>
      </c>
      <c r="I52" s="136" t="s">
        <v>29</v>
      </c>
      <c r="J52" s="136" t="s">
        <v>30</v>
      </c>
      <c r="K52" s="136" t="s">
        <v>15</v>
      </c>
      <c r="L52" s="165" t="s">
        <v>163</v>
      </c>
      <c r="M52" s="166" t="s">
        <v>32</v>
      </c>
      <c r="O52" s="167">
        <f t="shared" si="11"/>
        <v>12</v>
      </c>
    </row>
    <row r="53" spans="1:15" s="167" customFormat="1" x14ac:dyDescent="0.25">
      <c r="A53" s="336" t="str">
        <f t="shared" si="6"/>
        <v>DESEMBER</v>
      </c>
      <c r="B53" s="337">
        <v>45289</v>
      </c>
      <c r="C53" s="195">
        <f t="shared" si="7"/>
        <v>6</v>
      </c>
      <c r="D53" s="136" t="str">
        <f t="shared" si="8"/>
        <v>Fredag</v>
      </c>
      <c r="E53" s="318">
        <f>B53</f>
        <v>45289</v>
      </c>
      <c r="F53" s="239">
        <f t="shared" si="12"/>
        <v>6</v>
      </c>
      <c r="G53" s="136" t="str">
        <f t="shared" si="10"/>
        <v>Fredag</v>
      </c>
      <c r="H53" s="136" t="s">
        <v>164</v>
      </c>
      <c r="I53" s="136" t="s">
        <v>29</v>
      </c>
      <c r="J53" s="136" t="s">
        <v>30</v>
      </c>
      <c r="K53" s="136" t="s">
        <v>15</v>
      </c>
      <c r="L53" s="165" t="s">
        <v>165</v>
      </c>
      <c r="M53" s="166" t="s">
        <v>32</v>
      </c>
      <c r="O53" s="167">
        <f t="shared" si="11"/>
        <v>12</v>
      </c>
    </row>
    <row r="54" spans="1:15" s="51" customFormat="1" x14ac:dyDescent="0.25">
      <c r="A54" s="357"/>
      <c r="B54" s="108"/>
      <c r="C54" s="115"/>
      <c r="D54" s="312"/>
      <c r="E54" s="316"/>
      <c r="F54" s="116"/>
      <c r="G54" s="265"/>
      <c r="H54" s="312"/>
      <c r="I54" s="312"/>
      <c r="J54" s="312"/>
      <c r="K54" s="312"/>
      <c r="L54" s="342"/>
      <c r="M54" s="342"/>
      <c r="N54" s="335"/>
      <c r="O54" s="51">
        <f t="shared" si="11"/>
        <v>1</v>
      </c>
    </row>
    <row r="70" spans="1:9" x14ac:dyDescent="0.25">
      <c r="A70" s="64">
        <v>1</v>
      </c>
      <c r="B70" s="356" t="s">
        <v>147</v>
      </c>
      <c r="H70" s="64">
        <v>1</v>
      </c>
      <c r="I70" s="64" t="s">
        <v>166</v>
      </c>
    </row>
    <row r="71" spans="1:9" x14ac:dyDescent="0.25">
      <c r="A71" s="64">
        <v>2</v>
      </c>
      <c r="B71" s="356" t="s">
        <v>173</v>
      </c>
      <c r="H71" s="64">
        <v>2</v>
      </c>
      <c r="I71" s="64" t="s">
        <v>167</v>
      </c>
    </row>
    <row r="72" spans="1:9" x14ac:dyDescent="0.25">
      <c r="A72" s="64">
        <v>3</v>
      </c>
      <c r="B72" s="356" t="s">
        <v>84</v>
      </c>
      <c r="H72" s="64">
        <v>3</v>
      </c>
      <c r="I72" s="64" t="s">
        <v>168</v>
      </c>
    </row>
    <row r="73" spans="1:9" x14ac:dyDescent="0.25">
      <c r="A73" s="64">
        <v>4</v>
      </c>
      <c r="B73" s="356" t="s">
        <v>143</v>
      </c>
      <c r="H73" s="64">
        <v>4</v>
      </c>
      <c r="I73" s="64" t="s">
        <v>169</v>
      </c>
    </row>
    <row r="74" spans="1:9" x14ac:dyDescent="0.25">
      <c r="A74" s="64">
        <v>5</v>
      </c>
      <c r="B74" s="356" t="s">
        <v>97</v>
      </c>
      <c r="H74" s="64">
        <v>5</v>
      </c>
      <c r="I74" s="64" t="s">
        <v>170</v>
      </c>
    </row>
    <row r="75" spans="1:9" x14ac:dyDescent="0.25">
      <c r="A75" s="64">
        <v>6</v>
      </c>
      <c r="B75" s="356" t="s">
        <v>176</v>
      </c>
      <c r="H75" s="64">
        <v>6</v>
      </c>
      <c r="I75" s="64" t="s">
        <v>171</v>
      </c>
    </row>
    <row r="76" spans="1:9" x14ac:dyDescent="0.25">
      <c r="A76" s="64">
        <v>7</v>
      </c>
      <c r="B76" s="356" t="s">
        <v>107</v>
      </c>
      <c r="H76" s="64">
        <v>7</v>
      </c>
      <c r="I76" s="64" t="s">
        <v>172</v>
      </c>
    </row>
    <row r="77" spans="1:9" x14ac:dyDescent="0.25">
      <c r="H77" s="64">
        <v>8</v>
      </c>
      <c r="I77" s="64" t="s">
        <v>137</v>
      </c>
    </row>
    <row r="78" spans="1:9" x14ac:dyDescent="0.25">
      <c r="H78" s="64">
        <v>9</v>
      </c>
      <c r="I78" s="64" t="s">
        <v>174</v>
      </c>
    </row>
    <row r="79" spans="1:9" x14ac:dyDescent="0.25">
      <c r="H79" s="64">
        <v>10</v>
      </c>
      <c r="I79" s="64" t="s">
        <v>175</v>
      </c>
    </row>
    <row r="80" spans="1:9" x14ac:dyDescent="0.25">
      <c r="H80" s="64">
        <v>11</v>
      </c>
      <c r="I80" s="64" t="s">
        <v>153</v>
      </c>
    </row>
    <row r="81" spans="8:9" x14ac:dyDescent="0.25">
      <c r="H81" s="64">
        <v>12</v>
      </c>
      <c r="I81" s="64" t="s">
        <v>177</v>
      </c>
    </row>
  </sheetData>
  <autoFilter ref="A1:XFD54" xr:uid="{8593B82F-ED30-40DF-8EC2-3A9440E2D89D}">
    <sortState xmlns:xlrd2="http://schemas.microsoft.com/office/spreadsheetml/2017/richdata2" ref="A2:XFD54">
      <sortCondition ref="B1:B54"/>
    </sortState>
  </autoFilter>
  <conditionalFormatting sqref="C27:C28">
    <cfRule type="containsErrors" dxfId="23" priority="6">
      <formula>ISERROR(C27)</formula>
    </cfRule>
  </conditionalFormatting>
  <conditionalFormatting sqref="D1:D7 D9:D14 D16 D18:D26 D56:D1048576">
    <cfRule type="containsErrors" dxfId="22" priority="14">
      <formula>ISERROR(D1)</formula>
    </cfRule>
  </conditionalFormatting>
  <conditionalFormatting sqref="D29:D54">
    <cfRule type="containsErrors" dxfId="21" priority="2">
      <formula>ISERROR(D29)</formula>
    </cfRule>
  </conditionalFormatting>
  <conditionalFormatting sqref="E27:E28">
    <cfRule type="containsErrors" dxfId="20" priority="5">
      <formula>ISERROR(E27)</formula>
    </cfRule>
  </conditionalFormatting>
  <conditionalFormatting sqref="G1:G7 G9:G14 G16 G18:G26 G56:G1048576">
    <cfRule type="containsErrors" dxfId="19" priority="13">
      <formula>ISERROR(G1)</formula>
    </cfRule>
  </conditionalFormatting>
  <conditionalFormatting sqref="G29:G54">
    <cfRule type="containsErrors" dxfId="18" priority="1">
      <formula>ISERROR(G29)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77F00-4F79-45E8-B8B9-19B56C3A8F6F}">
  <dimension ref="F5:J22"/>
  <sheetViews>
    <sheetView topLeftCell="A6" workbookViewId="0">
      <selection activeCell="K17" sqref="K17"/>
    </sheetView>
  </sheetViews>
  <sheetFormatPr baseColWidth="10" defaultColWidth="12" defaultRowHeight="13.2" x14ac:dyDescent="0.25"/>
  <cols>
    <col min="6" max="6" width="8.44140625" style="360" bestFit="1" customWidth="1"/>
    <col min="7" max="7" width="3.77734375" style="360" bestFit="1" customWidth="1"/>
    <col min="8" max="8" width="2.33203125" bestFit="1" customWidth="1"/>
    <col min="9" max="9" width="4.77734375" style="360" bestFit="1" customWidth="1"/>
    <col min="10" max="10" width="8.44140625" style="360" bestFit="1" customWidth="1"/>
  </cols>
  <sheetData>
    <row r="5" spans="6:10" x14ac:dyDescent="0.25">
      <c r="F5" s="360">
        <v>100</v>
      </c>
      <c r="G5" s="360">
        <f>F5*1.05</f>
        <v>105</v>
      </c>
    </row>
    <row r="7" spans="6:10" ht="22.8" x14ac:dyDescent="0.25">
      <c r="F7" s="362">
        <v>1000</v>
      </c>
      <c r="G7" s="362" t="s">
        <v>217</v>
      </c>
      <c r="H7" s="362" t="s">
        <v>218</v>
      </c>
      <c r="I7" s="362" t="s">
        <v>219</v>
      </c>
      <c r="J7" s="362">
        <v>1200</v>
      </c>
    </row>
    <row r="8" spans="6:10" ht="22.8" x14ac:dyDescent="0.25">
      <c r="F8" s="362"/>
      <c r="G8" s="362"/>
      <c r="H8" s="362"/>
      <c r="I8" s="362"/>
      <c r="J8" s="362"/>
    </row>
    <row r="9" spans="6:10" ht="22.8" x14ac:dyDescent="0.25">
      <c r="F9" s="362"/>
      <c r="G9" s="362"/>
      <c r="H9" s="362" t="s">
        <v>218</v>
      </c>
      <c r="I9" s="362" t="s">
        <v>219</v>
      </c>
      <c r="J9" s="362">
        <v>1200</v>
      </c>
    </row>
    <row r="10" spans="6:10" ht="22.8" x14ac:dyDescent="0.25">
      <c r="F10" s="362"/>
      <c r="G10" s="362"/>
      <c r="H10" s="362"/>
      <c r="I10" s="362"/>
      <c r="J10" s="362">
        <v>1000</v>
      </c>
    </row>
    <row r="11" spans="6:10" ht="22.8" x14ac:dyDescent="0.25">
      <c r="F11" s="362"/>
      <c r="G11" s="362"/>
      <c r="H11" s="362" t="s">
        <v>218</v>
      </c>
      <c r="I11" s="362" t="s">
        <v>219</v>
      </c>
      <c r="J11" s="363">
        <f>J9/J10</f>
        <v>1.2</v>
      </c>
    </row>
    <row r="12" spans="6:10" x14ac:dyDescent="0.25">
      <c r="F12" s="364"/>
    </row>
    <row r="16" spans="6:10" x14ac:dyDescent="0.25">
      <c r="F16" s="360">
        <v>1200</v>
      </c>
      <c r="G16" s="361" t="s">
        <v>220</v>
      </c>
      <c r="H16" s="359" t="s">
        <v>218</v>
      </c>
      <c r="I16" s="361" t="s">
        <v>219</v>
      </c>
      <c r="J16" s="360">
        <v>1000</v>
      </c>
    </row>
    <row r="19" spans="7:10" x14ac:dyDescent="0.25">
      <c r="G19" s="361" t="s">
        <v>220</v>
      </c>
      <c r="H19" s="359" t="s">
        <v>218</v>
      </c>
      <c r="I19" s="361" t="s">
        <v>219</v>
      </c>
      <c r="J19" s="360">
        <v>1000</v>
      </c>
    </row>
    <row r="20" spans="7:10" x14ac:dyDescent="0.25">
      <c r="J20" s="360">
        <v>1200</v>
      </c>
    </row>
    <row r="21" spans="7:10" x14ac:dyDescent="0.25">
      <c r="G21" s="361" t="s">
        <v>220</v>
      </c>
      <c r="H21" s="359" t="s">
        <v>218</v>
      </c>
      <c r="I21" s="361" t="s">
        <v>219</v>
      </c>
      <c r="J21" s="360">
        <f>J19/1200</f>
        <v>0.83333333333333337</v>
      </c>
    </row>
    <row r="22" spans="7:10" x14ac:dyDescent="0.25">
      <c r="G22" s="361" t="s">
        <v>220</v>
      </c>
      <c r="H22" s="359" t="s">
        <v>218</v>
      </c>
      <c r="I22" s="361" t="s">
        <v>219</v>
      </c>
      <c r="J22" s="365">
        <f>1-J21</f>
        <v>0.16666666666666663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DC4AF-94A6-41E2-8E5E-F31285211D83}">
  <dimension ref="A1:E15"/>
  <sheetViews>
    <sheetView workbookViewId="0">
      <selection activeCell="B13" sqref="B13"/>
    </sheetView>
  </sheetViews>
  <sheetFormatPr baseColWidth="10" defaultColWidth="12" defaultRowHeight="13.2" x14ac:dyDescent="0.25"/>
  <cols>
    <col min="1" max="1" width="21.33203125" customWidth="1"/>
    <col min="2" max="2" width="35.77734375" customWidth="1"/>
    <col min="3" max="3" width="54.6640625" customWidth="1"/>
    <col min="4" max="4" width="40" customWidth="1"/>
  </cols>
  <sheetData>
    <row r="1" spans="1:5" ht="29.25" customHeight="1" x14ac:dyDescent="0.25">
      <c r="A1" s="742" t="s">
        <v>221</v>
      </c>
      <c r="B1" s="742"/>
      <c r="C1" s="742"/>
      <c r="D1" s="742"/>
      <c r="E1" s="742"/>
    </row>
    <row r="2" spans="1:5" ht="15" customHeight="1" x14ac:dyDescent="0.25">
      <c r="A2" s="3" t="s">
        <v>222</v>
      </c>
      <c r="B2" s="3" t="s">
        <v>223</v>
      </c>
      <c r="C2" s="3" t="s">
        <v>224</v>
      </c>
      <c r="D2" s="3" t="s">
        <v>225</v>
      </c>
      <c r="E2" s="4"/>
    </row>
    <row r="3" spans="1:5" s="7" customFormat="1" ht="15" customHeight="1" x14ac:dyDescent="0.25">
      <c r="A3" s="5" t="s">
        <v>226</v>
      </c>
      <c r="B3" s="8" t="s">
        <v>227</v>
      </c>
      <c r="C3" s="5" t="s">
        <v>157</v>
      </c>
      <c r="D3" s="6"/>
    </row>
    <row r="4" spans="1:5" s="7" customFormat="1" ht="15" customHeight="1" x14ac:dyDescent="0.25">
      <c r="A4" s="5" t="s">
        <v>226</v>
      </c>
      <c r="B4" s="8" t="s">
        <v>228</v>
      </c>
      <c r="C4" s="5" t="s">
        <v>229</v>
      </c>
      <c r="D4" s="5" t="s">
        <v>230</v>
      </c>
    </row>
    <row r="5" spans="1:5" s="7" customFormat="1" ht="15" customHeight="1" x14ac:dyDescent="0.25">
      <c r="A5" s="5" t="s">
        <v>226</v>
      </c>
      <c r="B5" s="8" t="s">
        <v>231</v>
      </c>
      <c r="C5" s="5" t="s">
        <v>232</v>
      </c>
      <c r="D5" s="5" t="s">
        <v>233</v>
      </c>
    </row>
    <row r="6" spans="1:5" ht="15" customHeight="1" x14ac:dyDescent="0.25">
      <c r="A6" s="1" t="s">
        <v>234</v>
      </c>
      <c r="B6" s="9" t="s">
        <v>235</v>
      </c>
      <c r="C6" s="1" t="s">
        <v>236</v>
      </c>
      <c r="D6" s="1" t="s">
        <v>237</v>
      </c>
    </row>
    <row r="7" spans="1:5" ht="15" customHeight="1" x14ac:dyDescent="0.25">
      <c r="A7" s="1" t="s">
        <v>234</v>
      </c>
      <c r="B7" s="9" t="s">
        <v>238</v>
      </c>
      <c r="C7" s="1" t="s">
        <v>239</v>
      </c>
      <c r="D7" s="1" t="s">
        <v>240</v>
      </c>
    </row>
    <row r="8" spans="1:5" ht="15" customHeight="1" x14ac:dyDescent="0.25">
      <c r="A8" s="1" t="s">
        <v>234</v>
      </c>
      <c r="B8" s="9" t="s">
        <v>238</v>
      </c>
      <c r="C8" s="1" t="s">
        <v>239</v>
      </c>
      <c r="D8" s="1" t="s">
        <v>241</v>
      </c>
    </row>
    <row r="9" spans="1:5" ht="15" customHeight="1" x14ac:dyDescent="0.25">
      <c r="A9" s="1" t="s">
        <v>242</v>
      </c>
      <c r="B9" s="9" t="s">
        <v>243</v>
      </c>
      <c r="C9" s="1" t="s">
        <v>244</v>
      </c>
      <c r="D9" s="1" t="s">
        <v>245</v>
      </c>
    </row>
    <row r="10" spans="1:5" ht="15" customHeight="1" x14ac:dyDescent="0.25">
      <c r="A10" s="1" t="s">
        <v>242</v>
      </c>
      <c r="B10" s="9" t="s">
        <v>246</v>
      </c>
      <c r="C10" s="1" t="s">
        <v>247</v>
      </c>
      <c r="D10" s="1" t="s">
        <v>237</v>
      </c>
    </row>
    <row r="11" spans="1:5" ht="15" customHeight="1" x14ac:dyDescent="0.25">
      <c r="A11" s="1" t="s">
        <v>242</v>
      </c>
      <c r="B11" s="9" t="s">
        <v>248</v>
      </c>
      <c r="C11" s="1" t="s">
        <v>249</v>
      </c>
      <c r="D11" s="1" t="s">
        <v>250</v>
      </c>
    </row>
    <row r="12" spans="1:5" ht="15" customHeight="1" x14ac:dyDescent="0.25">
      <c r="A12" s="1" t="s">
        <v>242</v>
      </c>
      <c r="B12" s="9" t="s">
        <v>251</v>
      </c>
      <c r="C12" s="1" t="s">
        <v>247</v>
      </c>
      <c r="D12" s="1" t="s">
        <v>237</v>
      </c>
    </row>
    <row r="13" spans="1:5" ht="15" customHeight="1" x14ac:dyDescent="0.25">
      <c r="A13" s="1" t="s">
        <v>242</v>
      </c>
      <c r="B13" s="9" t="s">
        <v>252</v>
      </c>
      <c r="C13" s="1" t="s">
        <v>253</v>
      </c>
      <c r="D13" s="1" t="s">
        <v>254</v>
      </c>
    </row>
    <row r="14" spans="1:5" ht="15" customHeight="1" x14ac:dyDescent="0.25">
      <c r="A14" s="1" t="s">
        <v>255</v>
      </c>
      <c r="B14" s="9" t="s">
        <v>256</v>
      </c>
      <c r="C14" s="1" t="s">
        <v>257</v>
      </c>
      <c r="D14" s="1" t="s">
        <v>258</v>
      </c>
    </row>
    <row r="15" spans="1:5" ht="15" customHeight="1" x14ac:dyDescent="0.25">
      <c r="A15" s="1" t="s">
        <v>255</v>
      </c>
      <c r="B15" s="9" t="s">
        <v>259</v>
      </c>
      <c r="C15" s="1" t="s">
        <v>260</v>
      </c>
      <c r="D15" s="1" t="s">
        <v>261</v>
      </c>
    </row>
  </sheetData>
  <mergeCells count="1">
    <mergeCell ref="A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53"/>
  <sheetViews>
    <sheetView topLeftCell="C1" zoomScale="55" zoomScaleNormal="55" workbookViewId="0">
      <selection activeCell="A53" sqref="A1:H53"/>
    </sheetView>
  </sheetViews>
  <sheetFormatPr baseColWidth="10" defaultColWidth="9.33203125" defaultRowHeight="20.399999999999999" x14ac:dyDescent="0.25"/>
  <cols>
    <col min="2" max="2" width="25.44140625" customWidth="1"/>
    <col min="3" max="3" width="38.44140625" style="24" customWidth="1"/>
    <col min="4" max="4" width="84.33203125" customWidth="1"/>
    <col min="5" max="5" width="37.77734375" customWidth="1"/>
    <col min="6" max="6" width="43.44140625" customWidth="1"/>
    <col min="7" max="7" width="67.109375" bestFit="1" customWidth="1"/>
    <col min="8" max="8" width="30.33203125" bestFit="1" customWidth="1"/>
  </cols>
  <sheetData>
    <row r="1" spans="2:8" s="10" customFormat="1" x14ac:dyDescent="0.25">
      <c r="B1" s="28" t="s">
        <v>0</v>
      </c>
      <c r="C1" s="23" t="s">
        <v>262</v>
      </c>
      <c r="D1" s="28" t="s">
        <v>4</v>
      </c>
      <c r="E1" s="29" t="s">
        <v>5</v>
      </c>
      <c r="F1" s="28" t="s">
        <v>6</v>
      </c>
      <c r="G1" s="28" t="s">
        <v>8</v>
      </c>
      <c r="H1" s="30" t="s">
        <v>9</v>
      </c>
    </row>
    <row r="2" spans="2:8" ht="21" x14ac:dyDescent="0.25">
      <c r="B2" s="31" t="s">
        <v>166</v>
      </c>
      <c r="C2" s="24" t="s">
        <v>263</v>
      </c>
      <c r="D2" s="32" t="s">
        <v>18</v>
      </c>
      <c r="E2" s="31" t="s">
        <v>19</v>
      </c>
      <c r="F2" s="31" t="s">
        <v>19</v>
      </c>
      <c r="G2" s="31" t="s">
        <v>207</v>
      </c>
      <c r="H2" s="31" t="s">
        <v>22</v>
      </c>
    </row>
    <row r="3" spans="2:8" s="10" customFormat="1" ht="21" x14ac:dyDescent="0.4">
      <c r="B3" s="33" t="s">
        <v>166</v>
      </c>
      <c r="C3" s="25" t="s">
        <v>264</v>
      </c>
      <c r="D3" s="34" t="s">
        <v>23</v>
      </c>
      <c r="E3" s="33" t="s">
        <v>25</v>
      </c>
      <c r="F3" s="33" t="s">
        <v>25</v>
      </c>
      <c r="G3" s="33" t="s">
        <v>16</v>
      </c>
      <c r="H3" s="35"/>
    </row>
    <row r="4" spans="2:8" ht="21" x14ac:dyDescent="0.4">
      <c r="B4" s="31" t="s">
        <v>166</v>
      </c>
      <c r="C4" s="24" t="s">
        <v>265</v>
      </c>
      <c r="D4" s="32" t="s">
        <v>18</v>
      </c>
      <c r="E4" s="31" t="s">
        <v>34</v>
      </c>
      <c r="F4" s="31" t="s">
        <v>34</v>
      </c>
      <c r="G4" s="31" t="s">
        <v>35</v>
      </c>
      <c r="H4" s="36"/>
    </row>
    <row r="5" spans="2:8" s="11" customFormat="1" x14ac:dyDescent="0.35">
      <c r="B5" s="37" t="s">
        <v>166</v>
      </c>
      <c r="C5" s="26" t="s">
        <v>266</v>
      </c>
      <c r="D5" s="37" t="s">
        <v>41</v>
      </c>
      <c r="E5" s="37" t="s">
        <v>29</v>
      </c>
      <c r="F5" s="37" t="s">
        <v>30</v>
      </c>
      <c r="G5" s="37" t="s">
        <v>42</v>
      </c>
      <c r="H5" s="38" t="s">
        <v>32</v>
      </c>
    </row>
    <row r="6" spans="2:8" s="2" customFormat="1" x14ac:dyDescent="0.35">
      <c r="B6" s="39" t="s">
        <v>166</v>
      </c>
      <c r="C6" s="27" t="s">
        <v>267</v>
      </c>
      <c r="D6" s="39" t="s">
        <v>23</v>
      </c>
      <c r="E6" s="39" t="s">
        <v>29</v>
      </c>
      <c r="F6" s="39" t="s">
        <v>30</v>
      </c>
      <c r="G6" s="39" t="s">
        <v>31</v>
      </c>
      <c r="H6" s="40" t="s">
        <v>32</v>
      </c>
    </row>
    <row r="7" spans="2:8" s="10" customFormat="1" ht="21" x14ac:dyDescent="0.4">
      <c r="B7" s="37" t="s">
        <v>166</v>
      </c>
      <c r="C7" s="26" t="s">
        <v>267</v>
      </c>
      <c r="D7" s="37" t="s">
        <v>268</v>
      </c>
      <c r="E7" s="37" t="s">
        <v>269</v>
      </c>
      <c r="F7" s="37" t="s">
        <v>269</v>
      </c>
      <c r="G7" s="37" t="s">
        <v>270</v>
      </c>
      <c r="H7" s="35"/>
    </row>
    <row r="8" spans="2:8" ht="21" x14ac:dyDescent="0.4">
      <c r="B8" s="39" t="s">
        <v>166</v>
      </c>
      <c r="C8" s="27" t="s">
        <v>271</v>
      </c>
      <c r="D8" s="39" t="s">
        <v>272</v>
      </c>
      <c r="E8" s="39" t="s">
        <v>273</v>
      </c>
      <c r="F8" s="39" t="s">
        <v>273</v>
      </c>
      <c r="G8" s="39" t="s">
        <v>274</v>
      </c>
      <c r="H8" s="36"/>
    </row>
    <row r="9" spans="2:8" s="10" customFormat="1" ht="21" x14ac:dyDescent="0.4">
      <c r="B9" s="37" t="s">
        <v>167</v>
      </c>
      <c r="C9" s="26" t="s">
        <v>275</v>
      </c>
      <c r="D9" s="37" t="s">
        <v>268</v>
      </c>
      <c r="E9" s="37" t="s">
        <v>276</v>
      </c>
      <c r="F9" s="37" t="s">
        <v>276</v>
      </c>
      <c r="G9" s="37" t="s">
        <v>277</v>
      </c>
      <c r="H9" s="35"/>
    </row>
    <row r="10" spans="2:8" s="2" customFormat="1" x14ac:dyDescent="0.25">
      <c r="B10" s="39" t="s">
        <v>167</v>
      </c>
      <c r="C10" s="27" t="s">
        <v>202</v>
      </c>
      <c r="D10" s="39" t="s">
        <v>278</v>
      </c>
      <c r="E10" s="39" t="s">
        <v>29</v>
      </c>
      <c r="F10" s="39" t="s">
        <v>30</v>
      </c>
      <c r="G10" s="39"/>
      <c r="H10" s="41" t="s">
        <v>40</v>
      </c>
    </row>
    <row r="11" spans="2:8" s="12" customFormat="1" x14ac:dyDescent="0.25">
      <c r="B11" s="37" t="s">
        <v>167</v>
      </c>
      <c r="C11" s="26" t="s">
        <v>279</v>
      </c>
      <c r="D11" s="37" t="s">
        <v>201</v>
      </c>
      <c r="E11" s="37" t="s">
        <v>29</v>
      </c>
      <c r="F11" s="37" t="s">
        <v>202</v>
      </c>
      <c r="G11" s="37" t="s">
        <v>21</v>
      </c>
      <c r="H11" s="28" t="s">
        <v>280</v>
      </c>
    </row>
    <row r="12" spans="2:8" ht="21" x14ac:dyDescent="0.25">
      <c r="B12" s="39" t="s">
        <v>168</v>
      </c>
      <c r="C12" s="27" t="s">
        <v>281</v>
      </c>
      <c r="D12" s="39" t="s">
        <v>282</v>
      </c>
      <c r="E12" s="39" t="s">
        <v>283</v>
      </c>
      <c r="F12" s="39" t="s">
        <v>283</v>
      </c>
      <c r="G12" s="39" t="s">
        <v>284</v>
      </c>
      <c r="H12" s="31" t="s">
        <v>161</v>
      </c>
    </row>
    <row r="13" spans="2:8" s="12" customFormat="1" x14ac:dyDescent="0.25">
      <c r="B13" s="37" t="s">
        <v>168</v>
      </c>
      <c r="C13" s="26" t="s">
        <v>285</v>
      </c>
      <c r="D13" s="37" t="s">
        <v>52</v>
      </c>
      <c r="E13" s="37" t="s">
        <v>29</v>
      </c>
      <c r="F13" s="37" t="s">
        <v>30</v>
      </c>
      <c r="G13" s="37" t="s">
        <v>42</v>
      </c>
      <c r="H13" s="28" t="s">
        <v>32</v>
      </c>
    </row>
    <row r="14" spans="2:8" ht="21" x14ac:dyDescent="0.25">
      <c r="B14" s="39" t="s">
        <v>168</v>
      </c>
      <c r="C14" s="27" t="s">
        <v>286</v>
      </c>
      <c r="D14" s="39" t="s">
        <v>287</v>
      </c>
      <c r="E14" s="39" t="s">
        <v>288</v>
      </c>
      <c r="F14" s="39" t="s">
        <v>288</v>
      </c>
      <c r="G14" s="39" t="s">
        <v>289</v>
      </c>
      <c r="H14" s="31" t="s">
        <v>19</v>
      </c>
    </row>
    <row r="15" spans="2:8" s="12" customFormat="1" x14ac:dyDescent="0.25">
      <c r="B15" s="37" t="s">
        <v>168</v>
      </c>
      <c r="C15" s="26" t="s">
        <v>290</v>
      </c>
      <c r="D15" s="37" t="s">
        <v>70</v>
      </c>
      <c r="E15" s="37" t="s">
        <v>29</v>
      </c>
      <c r="F15" s="37" t="s">
        <v>30</v>
      </c>
      <c r="G15" s="37" t="s">
        <v>71</v>
      </c>
      <c r="H15" s="28" t="s">
        <v>72</v>
      </c>
    </row>
    <row r="16" spans="2:8" s="2" customFormat="1" ht="29.25" customHeight="1" x14ac:dyDescent="0.25">
      <c r="B16" s="39" t="s">
        <v>168</v>
      </c>
      <c r="C16" s="27" t="s">
        <v>291</v>
      </c>
      <c r="D16" s="39" t="s">
        <v>73</v>
      </c>
      <c r="E16" s="39" t="s">
        <v>30</v>
      </c>
      <c r="F16" s="39" t="s">
        <v>30</v>
      </c>
      <c r="G16" s="39" t="s">
        <v>71</v>
      </c>
      <c r="H16" s="41" t="s">
        <v>74</v>
      </c>
    </row>
    <row r="17" spans="2:8" s="12" customFormat="1" x14ac:dyDescent="0.25">
      <c r="B17" s="37" t="s">
        <v>168</v>
      </c>
      <c r="C17" s="26" t="s">
        <v>292</v>
      </c>
      <c r="D17" s="37" t="s">
        <v>212</v>
      </c>
      <c r="E17" s="37" t="s">
        <v>29</v>
      </c>
      <c r="F17" s="37" t="s">
        <v>30</v>
      </c>
      <c r="G17" s="37" t="s">
        <v>210</v>
      </c>
      <c r="H17" s="28" t="s">
        <v>40</v>
      </c>
    </row>
    <row r="18" spans="2:8" s="2" customFormat="1" x14ac:dyDescent="0.25">
      <c r="B18" s="39" t="s">
        <v>168</v>
      </c>
      <c r="C18" s="27" t="s">
        <v>293</v>
      </c>
      <c r="D18" s="39" t="s">
        <v>294</v>
      </c>
      <c r="E18" s="39" t="s">
        <v>29</v>
      </c>
      <c r="F18" s="39" t="s">
        <v>30</v>
      </c>
      <c r="G18" s="39" t="s">
        <v>295</v>
      </c>
      <c r="H18" s="41" t="s">
        <v>296</v>
      </c>
    </row>
    <row r="19" spans="2:8" s="12" customFormat="1" ht="28.5" customHeight="1" x14ac:dyDescent="0.25">
      <c r="B19" s="37" t="s">
        <v>168</v>
      </c>
      <c r="C19" s="26" t="s">
        <v>297</v>
      </c>
      <c r="D19" s="37" t="s">
        <v>191</v>
      </c>
      <c r="E19" s="37" t="s">
        <v>29</v>
      </c>
      <c r="F19" s="37" t="s">
        <v>30</v>
      </c>
      <c r="G19" s="37" t="s">
        <v>298</v>
      </c>
      <c r="H19" s="28" t="s">
        <v>299</v>
      </c>
    </row>
    <row r="20" spans="2:8" s="2" customFormat="1" ht="28.5" customHeight="1" x14ac:dyDescent="0.25">
      <c r="B20" s="39" t="s">
        <v>169</v>
      </c>
      <c r="C20" s="27" t="s">
        <v>300</v>
      </c>
      <c r="D20" s="39" t="s">
        <v>91</v>
      </c>
      <c r="E20" s="39" t="s">
        <v>29</v>
      </c>
      <c r="F20" s="39" t="s">
        <v>30</v>
      </c>
      <c r="G20" s="39" t="s">
        <v>42</v>
      </c>
      <c r="H20" s="41" t="s">
        <v>92</v>
      </c>
    </row>
    <row r="21" spans="2:8" s="2" customFormat="1" ht="27" customHeight="1" x14ac:dyDescent="0.25">
      <c r="B21" s="39" t="s">
        <v>169</v>
      </c>
      <c r="C21" s="27" t="s">
        <v>301</v>
      </c>
      <c r="D21" s="39" t="s">
        <v>187</v>
      </c>
      <c r="E21" s="39" t="s">
        <v>29</v>
      </c>
      <c r="F21" s="39" t="s">
        <v>30</v>
      </c>
      <c r="G21" s="39"/>
      <c r="H21" s="41" t="s">
        <v>208</v>
      </c>
    </row>
    <row r="22" spans="2:8" s="12" customFormat="1" x14ac:dyDescent="0.25">
      <c r="B22" s="37" t="s">
        <v>170</v>
      </c>
      <c r="C22" s="26" t="s">
        <v>302</v>
      </c>
      <c r="D22" s="37" t="s">
        <v>214</v>
      </c>
      <c r="E22" s="37" t="s">
        <v>29</v>
      </c>
      <c r="F22" s="37" t="s">
        <v>30</v>
      </c>
      <c r="G22" s="37" t="s">
        <v>42</v>
      </c>
      <c r="H22" s="28" t="s">
        <v>32</v>
      </c>
    </row>
    <row r="23" spans="2:8" ht="21" x14ac:dyDescent="0.25">
      <c r="B23" s="39" t="s">
        <v>170</v>
      </c>
      <c r="C23" s="27" t="s">
        <v>303</v>
      </c>
      <c r="D23" s="39" t="s">
        <v>304</v>
      </c>
      <c r="E23" s="39" t="s">
        <v>305</v>
      </c>
      <c r="F23" s="39" t="s">
        <v>305</v>
      </c>
      <c r="G23" s="39" t="s">
        <v>306</v>
      </c>
      <c r="H23" s="31" t="s">
        <v>17</v>
      </c>
    </row>
    <row r="24" spans="2:8" s="12" customFormat="1" x14ac:dyDescent="0.25">
      <c r="B24" s="37"/>
      <c r="C24" s="26"/>
      <c r="D24" s="37"/>
      <c r="E24" s="37"/>
      <c r="F24" s="37"/>
      <c r="G24" s="37"/>
      <c r="H24" s="28"/>
    </row>
    <row r="25" spans="2:8" ht="21" x14ac:dyDescent="0.25">
      <c r="B25" s="39" t="s">
        <v>170</v>
      </c>
      <c r="C25" s="27" t="s">
        <v>307</v>
      </c>
      <c r="D25" s="39" t="s">
        <v>268</v>
      </c>
      <c r="E25" s="39" t="s">
        <v>308</v>
      </c>
      <c r="F25" s="39" t="s">
        <v>308</v>
      </c>
      <c r="G25" s="39" t="s">
        <v>309</v>
      </c>
      <c r="H25" s="31" t="s">
        <v>17</v>
      </c>
    </row>
    <row r="26" spans="2:8" ht="21" x14ac:dyDescent="0.25">
      <c r="B26" s="39" t="s">
        <v>96</v>
      </c>
      <c r="C26" s="27" t="s">
        <v>310</v>
      </c>
      <c r="D26" s="39" t="s">
        <v>311</v>
      </c>
      <c r="E26" s="39" t="s">
        <v>29</v>
      </c>
      <c r="F26" s="39" t="s">
        <v>30</v>
      </c>
      <c r="G26" s="39"/>
      <c r="H26" s="31"/>
    </row>
    <row r="27" spans="2:8" s="10" customFormat="1" ht="21" x14ac:dyDescent="0.25">
      <c r="B27" s="37" t="s">
        <v>170</v>
      </c>
      <c r="C27" s="26" t="s">
        <v>312</v>
      </c>
      <c r="D27" s="37" t="s">
        <v>313</v>
      </c>
      <c r="E27" s="37" t="s">
        <v>314</v>
      </c>
      <c r="F27" s="37" t="s">
        <v>314</v>
      </c>
      <c r="G27" s="37" t="s">
        <v>315</v>
      </c>
      <c r="H27" s="33" t="s">
        <v>72</v>
      </c>
    </row>
    <row r="28" spans="2:8" s="2" customFormat="1" x14ac:dyDescent="0.25">
      <c r="B28" s="39" t="s">
        <v>170</v>
      </c>
      <c r="C28" s="27" t="s">
        <v>316</v>
      </c>
      <c r="D28" s="39" t="s">
        <v>113</v>
      </c>
      <c r="E28" s="39" t="s">
        <v>29</v>
      </c>
      <c r="F28" s="39" t="s">
        <v>30</v>
      </c>
      <c r="G28" s="39" t="s">
        <v>42</v>
      </c>
      <c r="H28" s="41" t="s">
        <v>32</v>
      </c>
    </row>
    <row r="29" spans="2:8" s="10" customFormat="1" ht="21" x14ac:dyDescent="0.25">
      <c r="B29" s="37" t="s">
        <v>171</v>
      </c>
      <c r="C29" s="26" t="s">
        <v>317</v>
      </c>
      <c r="D29" s="37" t="s">
        <v>318</v>
      </c>
      <c r="E29" s="37" t="s">
        <v>319</v>
      </c>
      <c r="F29" s="37" t="s">
        <v>319</v>
      </c>
      <c r="G29" s="37" t="s">
        <v>309</v>
      </c>
      <c r="H29" s="33" t="s">
        <v>17</v>
      </c>
    </row>
    <row r="30" spans="2:8" s="2" customFormat="1" x14ac:dyDescent="0.25">
      <c r="B30" s="39" t="s">
        <v>171</v>
      </c>
      <c r="C30" s="27" t="s">
        <v>320</v>
      </c>
      <c r="D30" s="39" t="s">
        <v>321</v>
      </c>
      <c r="E30" s="39" t="s">
        <v>322</v>
      </c>
      <c r="F30" s="39" t="s">
        <v>30</v>
      </c>
      <c r="G30" s="39" t="s">
        <v>323</v>
      </c>
      <c r="H30" s="41" t="s">
        <v>54</v>
      </c>
    </row>
    <row r="31" spans="2:8" s="10" customFormat="1" ht="21" x14ac:dyDescent="0.25">
      <c r="B31" s="37" t="s">
        <v>171</v>
      </c>
      <c r="C31" s="26" t="s">
        <v>324</v>
      </c>
      <c r="D31" s="37" t="s">
        <v>287</v>
      </c>
      <c r="E31" s="37" t="s">
        <v>325</v>
      </c>
      <c r="F31" s="37" t="s">
        <v>325</v>
      </c>
      <c r="G31" s="37" t="s">
        <v>309</v>
      </c>
      <c r="H31" s="33" t="s">
        <v>17</v>
      </c>
    </row>
    <row r="32" spans="2:8" ht="21" x14ac:dyDescent="0.25">
      <c r="B32" s="39" t="s">
        <v>171</v>
      </c>
      <c r="C32" s="27" t="s">
        <v>326</v>
      </c>
      <c r="D32" s="39" t="s">
        <v>318</v>
      </c>
      <c r="E32" s="39" t="s">
        <v>327</v>
      </c>
      <c r="F32" s="39" t="s">
        <v>327</v>
      </c>
      <c r="G32" s="39" t="s">
        <v>309</v>
      </c>
      <c r="H32" s="31" t="s">
        <v>17</v>
      </c>
    </row>
    <row r="33" spans="2:8" s="10" customFormat="1" ht="21" x14ac:dyDescent="0.25">
      <c r="B33" s="37" t="s">
        <v>171</v>
      </c>
      <c r="C33" s="26" t="s">
        <v>328</v>
      </c>
      <c r="D33" s="37" t="s">
        <v>329</v>
      </c>
      <c r="E33" s="37" t="s">
        <v>330</v>
      </c>
      <c r="F33" s="37" t="s">
        <v>330</v>
      </c>
      <c r="G33" s="37" t="s">
        <v>331</v>
      </c>
      <c r="H33" s="33" t="s">
        <v>332</v>
      </c>
    </row>
    <row r="34" spans="2:8" ht="21" x14ac:dyDescent="0.25">
      <c r="B34" s="39" t="s">
        <v>333</v>
      </c>
      <c r="C34" s="27" t="s">
        <v>334</v>
      </c>
      <c r="D34" s="39" t="s">
        <v>318</v>
      </c>
      <c r="E34" s="39" t="s">
        <v>335</v>
      </c>
      <c r="F34" s="39" t="s">
        <v>335</v>
      </c>
      <c r="G34" s="39" t="s">
        <v>309</v>
      </c>
      <c r="H34" s="31" t="s">
        <v>17</v>
      </c>
    </row>
    <row r="35" spans="2:8" s="10" customFormat="1" ht="21" x14ac:dyDescent="0.25">
      <c r="B35" s="37" t="s">
        <v>137</v>
      </c>
      <c r="C35" s="26" t="s">
        <v>336</v>
      </c>
      <c r="D35" s="37" t="s">
        <v>337</v>
      </c>
      <c r="E35" s="37" t="s">
        <v>338</v>
      </c>
      <c r="F35" s="37" t="s">
        <v>338</v>
      </c>
      <c r="G35" s="37"/>
      <c r="H35" s="33" t="s">
        <v>119</v>
      </c>
    </row>
    <row r="36" spans="2:8" ht="21" x14ac:dyDescent="0.25">
      <c r="B36" s="39" t="s">
        <v>137</v>
      </c>
      <c r="C36" s="27" t="s">
        <v>339</v>
      </c>
      <c r="D36" s="39" t="s">
        <v>340</v>
      </c>
      <c r="E36" s="39" t="s">
        <v>341</v>
      </c>
      <c r="F36" s="39" t="s">
        <v>341</v>
      </c>
      <c r="G36" s="39" t="s">
        <v>309</v>
      </c>
      <c r="H36" s="31" t="s">
        <v>17</v>
      </c>
    </row>
    <row r="37" spans="2:8" s="10" customFormat="1" ht="21" x14ac:dyDescent="0.25">
      <c r="B37" s="37" t="s">
        <v>137</v>
      </c>
      <c r="C37" s="26" t="s">
        <v>342</v>
      </c>
      <c r="D37" s="37" t="s">
        <v>343</v>
      </c>
      <c r="E37" s="37" t="s">
        <v>344</v>
      </c>
      <c r="F37" s="37" t="s">
        <v>344</v>
      </c>
      <c r="G37" s="37" t="s">
        <v>309</v>
      </c>
      <c r="H37" s="33" t="s">
        <v>17</v>
      </c>
    </row>
    <row r="38" spans="2:8" s="2" customFormat="1" x14ac:dyDescent="0.25">
      <c r="B38" s="39" t="s">
        <v>137</v>
      </c>
      <c r="C38" s="27" t="s">
        <v>345</v>
      </c>
      <c r="D38" s="39" t="s">
        <v>130</v>
      </c>
      <c r="E38" s="39" t="s">
        <v>29</v>
      </c>
      <c r="F38" s="39" t="s">
        <v>30</v>
      </c>
      <c r="G38" s="39" t="s">
        <v>42</v>
      </c>
      <c r="H38" s="41" t="s">
        <v>72</v>
      </c>
    </row>
    <row r="39" spans="2:8" s="10" customFormat="1" ht="24.75" customHeight="1" x14ac:dyDescent="0.25">
      <c r="B39" s="37" t="s">
        <v>137</v>
      </c>
      <c r="C39" s="26" t="s">
        <v>346</v>
      </c>
      <c r="D39" s="37" t="s">
        <v>347</v>
      </c>
      <c r="E39" s="37" t="s">
        <v>29</v>
      </c>
      <c r="F39" s="37" t="s">
        <v>30</v>
      </c>
      <c r="G39" s="37" t="s">
        <v>348</v>
      </c>
      <c r="H39" s="28" t="s">
        <v>32</v>
      </c>
    </row>
    <row r="40" spans="2:8" x14ac:dyDescent="0.25">
      <c r="B40" s="39" t="s">
        <v>137</v>
      </c>
      <c r="C40" s="27" t="s">
        <v>346</v>
      </c>
      <c r="D40" s="39" t="s">
        <v>349</v>
      </c>
      <c r="E40" s="39" t="s">
        <v>29</v>
      </c>
      <c r="F40" s="39" t="s">
        <v>30</v>
      </c>
      <c r="G40" s="39" t="s">
        <v>350</v>
      </c>
      <c r="H40" s="41" t="s">
        <v>32</v>
      </c>
    </row>
    <row r="41" spans="2:8" s="10" customFormat="1" ht="22.5" customHeight="1" x14ac:dyDescent="0.25">
      <c r="B41" s="37" t="s">
        <v>174</v>
      </c>
      <c r="C41" s="26" t="s">
        <v>351</v>
      </c>
      <c r="D41" s="37" t="s">
        <v>321</v>
      </c>
      <c r="E41" s="37" t="s">
        <v>352</v>
      </c>
      <c r="F41" s="37" t="s">
        <v>30</v>
      </c>
      <c r="G41" s="37" t="s">
        <v>353</v>
      </c>
      <c r="H41" s="28" t="s">
        <v>54</v>
      </c>
    </row>
    <row r="42" spans="2:8" x14ac:dyDescent="0.25">
      <c r="B42" s="39" t="s">
        <v>174</v>
      </c>
      <c r="C42" s="27" t="s">
        <v>202</v>
      </c>
      <c r="D42" s="39" t="s">
        <v>354</v>
      </c>
      <c r="E42" s="39" t="s">
        <v>29</v>
      </c>
      <c r="F42" s="39" t="s">
        <v>30</v>
      </c>
      <c r="G42" s="39"/>
      <c r="H42" s="41" t="s">
        <v>40</v>
      </c>
    </row>
    <row r="43" spans="2:8" s="10" customFormat="1" ht="21" x14ac:dyDescent="0.25">
      <c r="B43" s="37" t="s">
        <v>175</v>
      </c>
      <c r="C43" s="26" t="s">
        <v>355</v>
      </c>
      <c r="D43" s="37" t="s">
        <v>318</v>
      </c>
      <c r="E43" s="37" t="s">
        <v>356</v>
      </c>
      <c r="F43" s="37" t="s">
        <v>356</v>
      </c>
      <c r="G43" s="37" t="s">
        <v>277</v>
      </c>
      <c r="H43" s="33" t="s">
        <v>17</v>
      </c>
    </row>
    <row r="44" spans="2:8" s="2" customFormat="1" x14ac:dyDescent="0.25">
      <c r="B44" s="39" t="s">
        <v>175</v>
      </c>
      <c r="C44" s="27" t="s">
        <v>357</v>
      </c>
      <c r="D44" s="39" t="s">
        <v>23</v>
      </c>
      <c r="E44" s="39" t="s">
        <v>29</v>
      </c>
      <c r="F44" s="39" t="s">
        <v>30</v>
      </c>
      <c r="G44" s="39" t="s">
        <v>152</v>
      </c>
      <c r="H44" s="41" t="s">
        <v>54</v>
      </c>
    </row>
    <row r="45" spans="2:8" s="10" customFormat="1" ht="21" x14ac:dyDescent="0.25">
      <c r="B45" s="37" t="s">
        <v>175</v>
      </c>
      <c r="C45" s="26" t="s">
        <v>358</v>
      </c>
      <c r="D45" s="37" t="s">
        <v>268</v>
      </c>
      <c r="E45" s="37" t="s">
        <v>359</v>
      </c>
      <c r="F45" s="37" t="s">
        <v>359</v>
      </c>
      <c r="G45" s="37" t="s">
        <v>152</v>
      </c>
      <c r="H45" s="33" t="s">
        <v>17</v>
      </c>
    </row>
    <row r="46" spans="2:8" ht="21" x14ac:dyDescent="0.25">
      <c r="B46" s="39" t="s">
        <v>175</v>
      </c>
      <c r="C46" s="27" t="s">
        <v>360</v>
      </c>
      <c r="D46" s="39" t="s">
        <v>268</v>
      </c>
      <c r="E46" s="39" t="s">
        <v>273</v>
      </c>
      <c r="F46" s="39" t="s">
        <v>273</v>
      </c>
      <c r="G46" s="39" t="s">
        <v>277</v>
      </c>
      <c r="H46" s="31" t="s">
        <v>17</v>
      </c>
    </row>
    <row r="47" spans="2:8" s="10" customFormat="1" ht="21" x14ac:dyDescent="0.25">
      <c r="B47" s="37" t="s">
        <v>175</v>
      </c>
      <c r="C47" s="26" t="s">
        <v>361</v>
      </c>
      <c r="D47" s="37" t="s">
        <v>268</v>
      </c>
      <c r="E47" s="37" t="s">
        <v>362</v>
      </c>
      <c r="F47" s="37" t="s">
        <v>362</v>
      </c>
      <c r="G47" s="37" t="s">
        <v>363</v>
      </c>
      <c r="H47" s="33" t="s">
        <v>17</v>
      </c>
    </row>
    <row r="48" spans="2:8" ht="21" x14ac:dyDescent="0.25">
      <c r="B48" s="39" t="s">
        <v>153</v>
      </c>
      <c r="C48" s="27" t="s">
        <v>364</v>
      </c>
      <c r="D48" s="39" t="s">
        <v>287</v>
      </c>
      <c r="E48" s="39" t="s">
        <v>365</v>
      </c>
      <c r="F48" s="39" t="s">
        <v>365</v>
      </c>
      <c r="G48" s="39" t="s">
        <v>277</v>
      </c>
      <c r="H48" s="31" t="s">
        <v>17</v>
      </c>
    </row>
    <row r="49" spans="2:8" s="10" customFormat="1" ht="21" x14ac:dyDescent="0.25">
      <c r="B49" s="37" t="s">
        <v>153</v>
      </c>
      <c r="C49" s="26" t="s">
        <v>202</v>
      </c>
      <c r="D49" s="37" t="s">
        <v>318</v>
      </c>
      <c r="E49" s="37" t="s">
        <v>366</v>
      </c>
      <c r="F49" s="37" t="s">
        <v>366</v>
      </c>
      <c r="G49" s="37" t="s">
        <v>277</v>
      </c>
      <c r="H49" s="33" t="s">
        <v>17</v>
      </c>
    </row>
    <row r="50" spans="2:8" s="2" customFormat="1" x14ac:dyDescent="0.25">
      <c r="B50" s="39" t="s">
        <v>367</v>
      </c>
      <c r="C50" s="27" t="s">
        <v>368</v>
      </c>
      <c r="D50" s="39" t="s">
        <v>157</v>
      </c>
      <c r="E50" s="39" t="s">
        <v>30</v>
      </c>
      <c r="F50" s="39" t="s">
        <v>30</v>
      </c>
      <c r="G50" s="39" t="s">
        <v>42</v>
      </c>
      <c r="H50" s="41" t="s">
        <v>32</v>
      </c>
    </row>
    <row r="51" spans="2:8" s="10" customFormat="1" ht="21" x14ac:dyDescent="0.25">
      <c r="B51" s="37" t="s">
        <v>369</v>
      </c>
      <c r="C51" s="26" t="s">
        <v>370</v>
      </c>
      <c r="D51" s="37" t="s">
        <v>343</v>
      </c>
      <c r="E51" s="37" t="s">
        <v>371</v>
      </c>
      <c r="F51" s="37" t="s">
        <v>371</v>
      </c>
      <c r="G51" s="37" t="s">
        <v>277</v>
      </c>
      <c r="H51" s="33" t="s">
        <v>161</v>
      </c>
    </row>
    <row r="52" spans="2:8" s="2" customFormat="1" ht="26.25" customHeight="1" x14ac:dyDescent="0.25">
      <c r="B52" s="39" t="s">
        <v>177</v>
      </c>
      <c r="C52" s="27" t="s">
        <v>372</v>
      </c>
      <c r="D52" s="39" t="s">
        <v>162</v>
      </c>
      <c r="E52" s="39" t="s">
        <v>29</v>
      </c>
      <c r="F52" s="39" t="s">
        <v>30</v>
      </c>
      <c r="G52" s="39" t="s">
        <v>163</v>
      </c>
      <c r="H52" s="41" t="s">
        <v>32</v>
      </c>
    </row>
    <row r="53" spans="2:8" s="12" customFormat="1" x14ac:dyDescent="0.25">
      <c r="B53" s="37" t="s">
        <v>177</v>
      </c>
      <c r="C53" s="26" t="s">
        <v>373</v>
      </c>
      <c r="D53" s="37" t="s">
        <v>374</v>
      </c>
      <c r="E53" s="37" t="s">
        <v>29</v>
      </c>
      <c r="F53" s="37" t="s">
        <v>30</v>
      </c>
      <c r="G53" s="37" t="s">
        <v>165</v>
      </c>
      <c r="H53" s="28" t="s">
        <v>32</v>
      </c>
    </row>
  </sheetData>
  <autoFilter ref="B1:H53" xr:uid="{8E0B741E-6918-492B-AE92-8D805EACF4D1}"/>
  <phoneticPr fontId="8" type="noConversion"/>
  <pageMargins left="0.7" right="0.7" top="0.75" bottom="0.75" header="0.3" footer="0.3"/>
  <pageSetup paperSize="9" scale="6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CF20E-9A4D-4F07-A5CB-5EE04FC1E5D3}">
  <sheetPr>
    <pageSetUpPr fitToPage="1"/>
  </sheetPr>
  <dimension ref="A1:N75"/>
  <sheetViews>
    <sheetView view="pageBreakPreview" zoomScale="130" zoomScaleNormal="95" zoomScaleSheetLayoutView="130" workbookViewId="0">
      <pane ySplit="1" topLeftCell="A57" activePane="bottomLeft" state="frozen"/>
      <selection pane="bottomLeft" activeCell="A69" sqref="A69:B75"/>
    </sheetView>
  </sheetViews>
  <sheetFormatPr baseColWidth="10" defaultColWidth="30.6640625" defaultRowHeight="15.6" x14ac:dyDescent="0.25"/>
  <cols>
    <col min="1" max="1" width="23" style="47" customWidth="1"/>
    <col min="2" max="2" width="19.77734375" style="72" bestFit="1" customWidth="1"/>
    <col min="3" max="3" width="19.6640625" style="49" hidden="1" customWidth="1"/>
    <col min="4" max="4" width="14.33203125" style="47" bestFit="1" customWidth="1"/>
    <col min="5" max="5" width="19.77734375" style="72" bestFit="1" customWidth="1"/>
    <col min="6" max="6" width="7" style="50" hidden="1" customWidth="1"/>
    <col min="7" max="7" width="14" style="47" bestFit="1" customWidth="1"/>
    <col min="8" max="8" width="51.44140625" style="49" customWidth="1"/>
    <col min="9" max="10" width="29.44140625" style="49" bestFit="1" customWidth="1"/>
    <col min="11" max="11" width="29.44140625" style="49" customWidth="1"/>
    <col min="12" max="12" width="45" style="47" bestFit="1" customWidth="1"/>
    <col min="13" max="13" width="30.109375" style="47" customWidth="1"/>
    <col min="14" max="16384" width="30.6640625" style="47"/>
  </cols>
  <sheetData>
    <row r="1" spans="1:14" s="52" customFormat="1" x14ac:dyDescent="0.25">
      <c r="A1" s="53" t="s">
        <v>0</v>
      </c>
      <c r="B1" s="70" t="s">
        <v>1</v>
      </c>
      <c r="C1" s="65"/>
      <c r="D1" s="66"/>
      <c r="E1" s="70" t="s">
        <v>2</v>
      </c>
      <c r="F1" s="67" t="s">
        <v>3</v>
      </c>
      <c r="G1" s="75"/>
      <c r="H1" s="54" t="s">
        <v>4</v>
      </c>
      <c r="I1" s="54" t="s">
        <v>5</v>
      </c>
      <c r="J1" s="54" t="s">
        <v>6</v>
      </c>
      <c r="K1" s="54" t="s">
        <v>7</v>
      </c>
      <c r="L1" s="53" t="s">
        <v>8</v>
      </c>
      <c r="M1" s="55" t="s">
        <v>9</v>
      </c>
      <c r="N1" s="63" t="s">
        <v>199</v>
      </c>
    </row>
    <row r="2" spans="1:14" s="51" customFormat="1" x14ac:dyDescent="0.25">
      <c r="A2" s="105" t="s">
        <v>166</v>
      </c>
      <c r="B2" s="106">
        <v>44206</v>
      </c>
      <c r="C2" s="111">
        <f t="shared" ref="C2:C33" si="0">WEEKDAY(B2)</f>
        <v>1</v>
      </c>
      <c r="D2" s="73" t="str">
        <f t="shared" ref="D2:D33" si="1">LOOKUP(C2,matrise)</f>
        <v>Søndag</v>
      </c>
      <c r="E2" s="106">
        <v>44206</v>
      </c>
      <c r="F2" s="112">
        <f>WEEKDAY(B2)</f>
        <v>1</v>
      </c>
      <c r="G2" s="107" t="str">
        <f t="shared" ref="G2:G33" si="2">LOOKUP(F2,matrise)</f>
        <v>Søndag</v>
      </c>
      <c r="H2" s="58" t="s">
        <v>18</v>
      </c>
      <c r="I2" s="58" t="s">
        <v>19</v>
      </c>
      <c r="J2" s="58" t="s">
        <v>19</v>
      </c>
      <c r="K2" s="58" t="s">
        <v>20</v>
      </c>
      <c r="L2" s="59" t="s">
        <v>207</v>
      </c>
      <c r="M2" s="59" t="s">
        <v>22</v>
      </c>
      <c r="N2" s="61"/>
    </row>
    <row r="3" spans="1:14" s="51" customFormat="1" x14ac:dyDescent="0.3">
      <c r="A3" s="100" t="s">
        <v>166</v>
      </c>
      <c r="B3" s="88">
        <v>44209</v>
      </c>
      <c r="C3" s="113">
        <f t="shared" si="0"/>
        <v>4</v>
      </c>
      <c r="D3" s="79" t="str">
        <f t="shared" si="1"/>
        <v>Onsdag</v>
      </c>
      <c r="E3" s="91">
        <v>44211</v>
      </c>
      <c r="F3" s="114">
        <f t="shared" ref="F3:F35" si="3">WEEKDAY(E3)</f>
        <v>6</v>
      </c>
      <c r="G3" s="101" t="str">
        <f t="shared" si="2"/>
        <v>Fredag</v>
      </c>
      <c r="H3" s="80" t="s">
        <v>23</v>
      </c>
      <c r="I3" s="80" t="s">
        <v>24</v>
      </c>
      <c r="J3" s="80" t="s">
        <v>25</v>
      </c>
      <c r="K3" s="80" t="s">
        <v>15</v>
      </c>
      <c r="L3" s="81" t="s">
        <v>16</v>
      </c>
      <c r="M3" s="82"/>
      <c r="N3" s="83"/>
    </row>
    <row r="4" spans="1:14" s="51" customFormat="1" x14ac:dyDescent="0.3">
      <c r="A4" s="102" t="s">
        <v>166</v>
      </c>
      <c r="B4" s="108">
        <v>44212</v>
      </c>
      <c r="C4" s="115">
        <f t="shared" si="0"/>
        <v>7</v>
      </c>
      <c r="D4" s="77" t="str">
        <f t="shared" si="1"/>
        <v>Lørdag</v>
      </c>
      <c r="E4" s="108">
        <f>B4</f>
        <v>44212</v>
      </c>
      <c r="F4" s="116">
        <f t="shared" si="3"/>
        <v>7</v>
      </c>
      <c r="G4" s="109" t="str">
        <f t="shared" si="2"/>
        <v>Lørdag</v>
      </c>
      <c r="H4" s="58" t="s">
        <v>18</v>
      </c>
      <c r="I4" s="58" t="s">
        <v>34</v>
      </c>
      <c r="J4" s="58" t="s">
        <v>34</v>
      </c>
      <c r="K4" s="58" t="s">
        <v>20</v>
      </c>
      <c r="L4" s="59" t="s">
        <v>35</v>
      </c>
      <c r="M4" s="60"/>
      <c r="N4" s="61"/>
    </row>
    <row r="5" spans="1:14" s="168" customFormat="1" x14ac:dyDescent="0.3">
      <c r="A5" s="170" t="s">
        <v>166</v>
      </c>
      <c r="B5" s="157">
        <v>44217</v>
      </c>
      <c r="C5" s="113">
        <f t="shared" si="0"/>
        <v>5</v>
      </c>
      <c r="D5" s="158" t="str">
        <f t="shared" si="1"/>
        <v>Torsdag</v>
      </c>
      <c r="E5" s="159">
        <f>B5</f>
        <v>44217</v>
      </c>
      <c r="F5" s="114">
        <f t="shared" si="3"/>
        <v>5</v>
      </c>
      <c r="G5" s="160" t="str">
        <f t="shared" si="2"/>
        <v>Torsdag</v>
      </c>
      <c r="H5" s="136" t="s">
        <v>41</v>
      </c>
      <c r="I5" s="136" t="s">
        <v>29</v>
      </c>
      <c r="J5" s="136" t="s">
        <v>30</v>
      </c>
      <c r="K5" s="136" t="s">
        <v>15</v>
      </c>
      <c r="L5" s="165" t="s">
        <v>42</v>
      </c>
      <c r="M5" s="171" t="s">
        <v>32</v>
      </c>
      <c r="N5" s="167" t="s">
        <v>375</v>
      </c>
    </row>
    <row r="6" spans="1:14" s="168" customFormat="1" x14ac:dyDescent="0.3">
      <c r="A6" s="162" t="s">
        <v>166</v>
      </c>
      <c r="B6" s="157">
        <v>44221</v>
      </c>
      <c r="C6" s="117">
        <f t="shared" si="0"/>
        <v>2</v>
      </c>
      <c r="D6" s="158" t="str">
        <f t="shared" si="1"/>
        <v>Mandag</v>
      </c>
      <c r="E6" s="159">
        <v>44224</v>
      </c>
      <c r="F6" s="118">
        <f t="shared" si="3"/>
        <v>5</v>
      </c>
      <c r="G6" s="158" t="str">
        <f t="shared" si="2"/>
        <v>Torsdag</v>
      </c>
      <c r="H6" s="136" t="s">
        <v>23</v>
      </c>
      <c r="I6" s="136" t="s">
        <v>29</v>
      </c>
      <c r="J6" s="136" t="s">
        <v>30</v>
      </c>
      <c r="K6" s="136" t="s">
        <v>15</v>
      </c>
      <c r="L6" s="165" t="s">
        <v>31</v>
      </c>
      <c r="M6" s="171" t="s">
        <v>32</v>
      </c>
      <c r="N6" s="167" t="s">
        <v>376</v>
      </c>
    </row>
    <row r="7" spans="1:14" s="51" customFormat="1" x14ac:dyDescent="0.3">
      <c r="A7" s="100" t="s">
        <v>166</v>
      </c>
      <c r="B7" s="88">
        <f>B6</f>
        <v>44221</v>
      </c>
      <c r="C7" s="113">
        <f t="shared" si="0"/>
        <v>2</v>
      </c>
      <c r="D7" s="79" t="str">
        <f t="shared" si="1"/>
        <v>Mandag</v>
      </c>
      <c r="E7" s="98">
        <f>E6</f>
        <v>44224</v>
      </c>
      <c r="F7" s="114">
        <f t="shared" si="3"/>
        <v>5</v>
      </c>
      <c r="G7" s="101" t="str">
        <f t="shared" si="2"/>
        <v>Torsdag</v>
      </c>
      <c r="H7" s="80" t="s">
        <v>23</v>
      </c>
      <c r="I7" s="80" t="s">
        <v>68</v>
      </c>
      <c r="J7" s="80" t="s">
        <v>68</v>
      </c>
      <c r="K7" s="80" t="s">
        <v>15</v>
      </c>
      <c r="L7" s="81" t="s">
        <v>31</v>
      </c>
      <c r="M7" s="82"/>
      <c r="N7" s="83"/>
    </row>
    <row r="8" spans="1:14" s="51" customFormat="1" x14ac:dyDescent="0.3">
      <c r="A8" s="102" t="s">
        <v>166</v>
      </c>
      <c r="B8" s="76">
        <v>44224</v>
      </c>
      <c r="C8" s="119">
        <f t="shared" si="0"/>
        <v>5</v>
      </c>
      <c r="D8" s="74" t="str">
        <f t="shared" si="1"/>
        <v>Torsdag</v>
      </c>
      <c r="E8" s="76">
        <v>44225</v>
      </c>
      <c r="F8" s="120">
        <f t="shared" si="3"/>
        <v>6</v>
      </c>
      <c r="G8" s="103" t="str">
        <f t="shared" si="2"/>
        <v>Fredag</v>
      </c>
      <c r="H8" s="58" t="s">
        <v>26</v>
      </c>
      <c r="I8" s="58" t="s">
        <v>27</v>
      </c>
      <c r="J8" s="58" t="s">
        <v>27</v>
      </c>
      <c r="K8" s="58" t="s">
        <v>15</v>
      </c>
      <c r="L8" s="59" t="s">
        <v>28</v>
      </c>
      <c r="M8" s="60"/>
      <c r="N8" s="61"/>
    </row>
    <row r="9" spans="1:14" s="168" customFormat="1" x14ac:dyDescent="0.25">
      <c r="A9" s="162" t="s">
        <v>167</v>
      </c>
      <c r="B9" s="133">
        <v>44236</v>
      </c>
      <c r="C9" s="163">
        <f t="shared" si="0"/>
        <v>3</v>
      </c>
      <c r="D9" s="134" t="str">
        <f t="shared" si="1"/>
        <v>Tirsdag</v>
      </c>
      <c r="E9" s="135">
        <v>44271</v>
      </c>
      <c r="F9" s="164">
        <f t="shared" si="3"/>
        <v>3</v>
      </c>
      <c r="G9" s="134" t="str">
        <f t="shared" si="2"/>
        <v>Tirsdag</v>
      </c>
      <c r="H9" s="136" t="s">
        <v>38</v>
      </c>
      <c r="I9" s="136" t="s">
        <v>29</v>
      </c>
      <c r="J9" s="136" t="s">
        <v>30</v>
      </c>
      <c r="K9" s="136" t="s">
        <v>39</v>
      </c>
      <c r="L9" s="165"/>
      <c r="M9" s="166" t="s">
        <v>40</v>
      </c>
      <c r="N9" s="167" t="s">
        <v>376</v>
      </c>
    </row>
    <row r="10" spans="1:14" s="168" customFormat="1" x14ac:dyDescent="0.25">
      <c r="A10" s="162" t="s">
        <v>167</v>
      </c>
      <c r="B10" s="133">
        <v>44228</v>
      </c>
      <c r="C10" s="163">
        <f t="shared" si="0"/>
        <v>2</v>
      </c>
      <c r="D10" s="134" t="str">
        <f t="shared" si="1"/>
        <v>Mandag</v>
      </c>
      <c r="E10" s="135">
        <f>B10</f>
        <v>44228</v>
      </c>
      <c r="F10" s="164">
        <f t="shared" si="3"/>
        <v>2</v>
      </c>
      <c r="G10" s="134" t="str">
        <f t="shared" si="2"/>
        <v>Mandag</v>
      </c>
      <c r="H10" s="136" t="s">
        <v>201</v>
      </c>
      <c r="I10" s="136" t="s">
        <v>377</v>
      </c>
      <c r="J10" s="136" t="s">
        <v>202</v>
      </c>
      <c r="K10" s="136" t="s">
        <v>20</v>
      </c>
      <c r="L10" s="165" t="s">
        <v>21</v>
      </c>
      <c r="M10" s="166" t="s">
        <v>378</v>
      </c>
      <c r="N10" s="167" t="s">
        <v>379</v>
      </c>
    </row>
    <row r="11" spans="1:14" s="51" customFormat="1" x14ac:dyDescent="0.3">
      <c r="A11" s="95" t="s">
        <v>167</v>
      </c>
      <c r="B11" s="96">
        <v>44242</v>
      </c>
      <c r="C11" s="121">
        <f t="shared" si="0"/>
        <v>2</v>
      </c>
      <c r="D11" s="97" t="str">
        <f t="shared" si="1"/>
        <v>Mandag</v>
      </c>
      <c r="E11" s="98">
        <v>44244</v>
      </c>
      <c r="F11" s="122">
        <f t="shared" si="3"/>
        <v>4</v>
      </c>
      <c r="G11" s="104" t="str">
        <f t="shared" si="2"/>
        <v>Onsdag</v>
      </c>
      <c r="H11" s="80" t="s">
        <v>23</v>
      </c>
      <c r="I11" s="80" t="s">
        <v>179</v>
      </c>
      <c r="J11" s="80" t="s">
        <v>34</v>
      </c>
      <c r="K11" s="80" t="s">
        <v>15</v>
      </c>
      <c r="L11" s="94" t="s">
        <v>16</v>
      </c>
      <c r="M11" s="82"/>
      <c r="N11" s="83" t="s">
        <v>379</v>
      </c>
    </row>
    <row r="12" spans="1:14" s="169" customFormat="1" x14ac:dyDescent="0.25">
      <c r="A12" s="162" t="s">
        <v>168</v>
      </c>
      <c r="B12" s="133">
        <v>44275</v>
      </c>
      <c r="C12" s="119">
        <f t="shared" si="0"/>
        <v>7</v>
      </c>
      <c r="D12" s="134" t="str">
        <f t="shared" si="1"/>
        <v>Lørdag</v>
      </c>
      <c r="E12" s="135">
        <f>B12</f>
        <v>44275</v>
      </c>
      <c r="F12" s="120">
        <f t="shared" si="3"/>
        <v>7</v>
      </c>
      <c r="G12" s="134" t="str">
        <f t="shared" si="2"/>
        <v>Lørdag</v>
      </c>
      <c r="H12" s="136" t="s">
        <v>294</v>
      </c>
      <c r="I12" s="136" t="s">
        <v>29</v>
      </c>
      <c r="J12" s="136" t="s">
        <v>30</v>
      </c>
      <c r="K12" s="136" t="s">
        <v>39</v>
      </c>
      <c r="L12" s="165" t="s">
        <v>380</v>
      </c>
      <c r="M12" s="166" t="s">
        <v>296</v>
      </c>
      <c r="N12" s="167" t="s">
        <v>376</v>
      </c>
    </row>
    <row r="13" spans="1:14" s="169" customFormat="1" x14ac:dyDescent="0.25">
      <c r="A13" s="162" t="s">
        <v>168</v>
      </c>
      <c r="B13" s="133">
        <v>44259</v>
      </c>
      <c r="C13" s="121">
        <f t="shared" si="0"/>
        <v>5</v>
      </c>
      <c r="D13" s="134" t="str">
        <f t="shared" si="1"/>
        <v>Torsdag</v>
      </c>
      <c r="E13" s="135">
        <f>B13</f>
        <v>44259</v>
      </c>
      <c r="F13" s="122">
        <f t="shared" si="3"/>
        <v>5</v>
      </c>
      <c r="G13" s="134" t="str">
        <f t="shared" si="2"/>
        <v>Torsdag</v>
      </c>
      <c r="H13" s="136" t="s">
        <v>52</v>
      </c>
      <c r="I13" s="136" t="s">
        <v>29</v>
      </c>
      <c r="J13" s="136" t="s">
        <v>30</v>
      </c>
      <c r="K13" s="136" t="s">
        <v>15</v>
      </c>
      <c r="L13" s="165" t="s">
        <v>42</v>
      </c>
      <c r="M13" s="166" t="s">
        <v>32</v>
      </c>
      <c r="N13" s="172" t="s">
        <v>375</v>
      </c>
    </row>
    <row r="14" spans="1:14" s="86" customFormat="1" x14ac:dyDescent="0.25">
      <c r="A14" s="161" t="s">
        <v>168</v>
      </c>
      <c r="B14" s="106">
        <v>44261</v>
      </c>
      <c r="C14" s="111">
        <f t="shared" si="0"/>
        <v>7</v>
      </c>
      <c r="D14" s="73" t="str">
        <f t="shared" si="1"/>
        <v>Lørdag</v>
      </c>
      <c r="E14" s="106">
        <v>44261</v>
      </c>
      <c r="F14" s="112">
        <f t="shared" si="3"/>
        <v>7</v>
      </c>
      <c r="G14" s="107" t="str">
        <f t="shared" si="2"/>
        <v>Lørdag</v>
      </c>
      <c r="H14" s="58" t="s">
        <v>381</v>
      </c>
      <c r="I14" s="58" t="s">
        <v>382</v>
      </c>
      <c r="J14" s="58" t="s">
        <v>382</v>
      </c>
      <c r="K14" s="58" t="s">
        <v>20</v>
      </c>
      <c r="L14" s="59" t="s">
        <v>383</v>
      </c>
      <c r="M14" s="59" t="s">
        <v>161</v>
      </c>
      <c r="N14" s="61"/>
    </row>
    <row r="15" spans="1:14" s="86" customFormat="1" x14ac:dyDescent="0.3">
      <c r="A15" s="102" t="s">
        <v>168</v>
      </c>
      <c r="B15" s="90">
        <v>44266</v>
      </c>
      <c r="C15" s="113">
        <f t="shared" si="0"/>
        <v>5</v>
      </c>
      <c r="D15" s="78" t="str">
        <f t="shared" si="1"/>
        <v>Torsdag</v>
      </c>
      <c r="E15" s="92">
        <f t="shared" ref="E15:E23" si="4">B15</f>
        <v>44266</v>
      </c>
      <c r="F15" s="114">
        <f t="shared" si="3"/>
        <v>5</v>
      </c>
      <c r="G15" s="140" t="str">
        <f t="shared" si="2"/>
        <v>Torsdag</v>
      </c>
      <c r="H15" s="58" t="s">
        <v>70</v>
      </c>
      <c r="I15" s="58" t="s">
        <v>29</v>
      </c>
      <c r="J15" s="58" t="s">
        <v>30</v>
      </c>
      <c r="K15" s="58" t="s">
        <v>15</v>
      </c>
      <c r="L15" s="59" t="s">
        <v>71</v>
      </c>
      <c r="M15" s="60" t="s">
        <v>72</v>
      </c>
      <c r="N15" s="61" t="s">
        <v>375</v>
      </c>
    </row>
    <row r="16" spans="1:14" s="86" customFormat="1" x14ac:dyDescent="0.3">
      <c r="A16" s="102" t="s">
        <v>168</v>
      </c>
      <c r="B16" s="108">
        <v>44269</v>
      </c>
      <c r="C16" s="115">
        <f t="shared" si="0"/>
        <v>1</v>
      </c>
      <c r="D16" s="77" t="str">
        <f t="shared" si="1"/>
        <v>Søndag</v>
      </c>
      <c r="E16" s="108">
        <f t="shared" si="4"/>
        <v>44269</v>
      </c>
      <c r="F16" s="116">
        <f t="shared" si="3"/>
        <v>1</v>
      </c>
      <c r="G16" s="109" t="str">
        <f t="shared" si="2"/>
        <v>Søndag</v>
      </c>
      <c r="H16" s="58" t="s">
        <v>66</v>
      </c>
      <c r="I16" s="58" t="s">
        <v>156</v>
      </c>
      <c r="J16" s="58" t="s">
        <v>156</v>
      </c>
      <c r="K16" s="58" t="s">
        <v>20</v>
      </c>
      <c r="L16" s="59" t="s">
        <v>69</v>
      </c>
      <c r="M16" s="60" t="s">
        <v>19</v>
      </c>
      <c r="N16" s="61"/>
    </row>
    <row r="17" spans="1:14" s="86" customFormat="1" x14ac:dyDescent="0.3">
      <c r="A17" s="87" t="s">
        <v>168</v>
      </c>
      <c r="B17" s="88">
        <v>44273</v>
      </c>
      <c r="C17" s="113">
        <f t="shared" si="0"/>
        <v>5</v>
      </c>
      <c r="D17" s="79" t="str">
        <f t="shared" si="1"/>
        <v>Torsdag</v>
      </c>
      <c r="E17" s="91">
        <f t="shared" si="4"/>
        <v>44273</v>
      </c>
      <c r="F17" s="114">
        <f t="shared" si="3"/>
        <v>5</v>
      </c>
      <c r="G17" s="93" t="str">
        <f t="shared" si="2"/>
        <v>Torsdag</v>
      </c>
      <c r="H17" s="80" t="s">
        <v>73</v>
      </c>
      <c r="I17" s="80" t="s">
        <v>29</v>
      </c>
      <c r="J17" s="80" t="s">
        <v>30</v>
      </c>
      <c r="K17" s="80" t="s">
        <v>39</v>
      </c>
      <c r="L17" s="94" t="s">
        <v>71</v>
      </c>
      <c r="M17" s="82" t="s">
        <v>74</v>
      </c>
      <c r="N17" s="83" t="s">
        <v>384</v>
      </c>
    </row>
    <row r="18" spans="1:14" s="86" customFormat="1" x14ac:dyDescent="0.3">
      <c r="A18" s="89" t="s">
        <v>168</v>
      </c>
      <c r="B18" s="141">
        <v>44275</v>
      </c>
      <c r="C18" s="117">
        <f t="shared" si="0"/>
        <v>7</v>
      </c>
      <c r="D18" s="142" t="str">
        <f t="shared" si="1"/>
        <v>Lørdag</v>
      </c>
      <c r="E18" s="143">
        <f t="shared" si="4"/>
        <v>44275</v>
      </c>
      <c r="F18" s="118">
        <f t="shared" si="3"/>
        <v>7</v>
      </c>
      <c r="G18" s="142" t="str">
        <f t="shared" si="2"/>
        <v>Lørdag</v>
      </c>
      <c r="H18" s="144" t="s">
        <v>212</v>
      </c>
      <c r="I18" s="58" t="s">
        <v>29</v>
      </c>
      <c r="J18" s="58" t="s">
        <v>385</v>
      </c>
      <c r="K18" s="58" t="s">
        <v>20</v>
      </c>
      <c r="L18" s="57" t="s">
        <v>210</v>
      </c>
      <c r="M18" s="60" t="s">
        <v>40</v>
      </c>
      <c r="N18" s="86" t="s">
        <v>386</v>
      </c>
    </row>
    <row r="19" spans="1:14" s="155" customFormat="1" x14ac:dyDescent="0.3">
      <c r="A19" s="145" t="s">
        <v>168</v>
      </c>
      <c r="B19" s="146">
        <v>44282</v>
      </c>
      <c r="C19" s="113">
        <f t="shared" si="0"/>
        <v>7</v>
      </c>
      <c r="D19" s="147" t="str">
        <f t="shared" si="1"/>
        <v>Lørdag</v>
      </c>
      <c r="E19" s="148">
        <f t="shared" si="4"/>
        <v>44282</v>
      </c>
      <c r="F19" s="114">
        <f t="shared" si="3"/>
        <v>7</v>
      </c>
      <c r="G19" s="149" t="str">
        <f t="shared" si="2"/>
        <v>Lørdag</v>
      </c>
      <c r="H19" s="150" t="s">
        <v>191</v>
      </c>
      <c r="I19" s="151" t="s">
        <v>29</v>
      </c>
      <c r="J19" s="151" t="s">
        <v>30</v>
      </c>
      <c r="K19" s="151" t="s">
        <v>39</v>
      </c>
      <c r="L19" s="152" t="s">
        <v>298</v>
      </c>
      <c r="M19" s="153" t="s">
        <v>299</v>
      </c>
      <c r="N19" s="154" t="s">
        <v>387</v>
      </c>
    </row>
    <row r="20" spans="1:14" s="48" customFormat="1" x14ac:dyDescent="0.3">
      <c r="A20" s="102" t="s">
        <v>169</v>
      </c>
      <c r="B20" s="76">
        <v>44301</v>
      </c>
      <c r="C20" s="119">
        <f t="shared" si="0"/>
        <v>5</v>
      </c>
      <c r="D20" s="74" t="str">
        <f t="shared" si="1"/>
        <v>Torsdag</v>
      </c>
      <c r="E20" s="76">
        <f t="shared" si="4"/>
        <v>44301</v>
      </c>
      <c r="F20" s="120">
        <f t="shared" si="3"/>
        <v>5</v>
      </c>
      <c r="G20" s="103" t="str">
        <f t="shared" si="2"/>
        <v>Torsdag</v>
      </c>
      <c r="H20" s="58" t="s">
        <v>91</v>
      </c>
      <c r="I20" s="58" t="s">
        <v>29</v>
      </c>
      <c r="J20" s="58" t="s">
        <v>30</v>
      </c>
      <c r="K20" s="58" t="s">
        <v>12</v>
      </c>
      <c r="L20" s="59" t="s">
        <v>42</v>
      </c>
      <c r="M20" s="60" t="s">
        <v>92</v>
      </c>
      <c r="N20" s="61" t="s">
        <v>375</v>
      </c>
    </row>
    <row r="21" spans="1:14" s="155" customFormat="1" x14ac:dyDescent="0.3">
      <c r="A21" s="87" t="s">
        <v>169</v>
      </c>
      <c r="B21" s="88">
        <v>44310</v>
      </c>
      <c r="C21" s="79">
        <f t="shared" si="0"/>
        <v>7</v>
      </c>
      <c r="D21" s="91" t="str">
        <f t="shared" si="1"/>
        <v>Lørdag</v>
      </c>
      <c r="E21" s="93">
        <f t="shared" si="4"/>
        <v>44310</v>
      </c>
      <c r="F21" s="80">
        <f t="shared" si="3"/>
        <v>7</v>
      </c>
      <c r="G21" s="80" t="str">
        <f t="shared" si="2"/>
        <v>Lørdag</v>
      </c>
      <c r="H21" s="80" t="s">
        <v>187</v>
      </c>
      <c r="I21" s="80" t="s">
        <v>29</v>
      </c>
      <c r="J21" s="94" t="s">
        <v>30</v>
      </c>
      <c r="K21" s="82" t="s">
        <v>39</v>
      </c>
      <c r="L21" s="83"/>
      <c r="M21" s="51" t="s">
        <v>208</v>
      </c>
      <c r="N21" s="51" t="s">
        <v>388</v>
      </c>
    </row>
    <row r="22" spans="1:14" s="48" customFormat="1" x14ac:dyDescent="0.3">
      <c r="A22" s="89" t="s">
        <v>170</v>
      </c>
      <c r="B22" s="90">
        <v>44318</v>
      </c>
      <c r="C22" s="78">
        <f t="shared" si="0"/>
        <v>1</v>
      </c>
      <c r="D22" s="92" t="str">
        <f t="shared" si="1"/>
        <v>Søndag</v>
      </c>
      <c r="E22" s="78">
        <f t="shared" si="4"/>
        <v>44318</v>
      </c>
      <c r="F22" s="58">
        <f t="shared" si="3"/>
        <v>1</v>
      </c>
      <c r="G22" s="58" t="str">
        <f t="shared" si="2"/>
        <v>Søndag</v>
      </c>
      <c r="H22" s="58" t="s">
        <v>132</v>
      </c>
      <c r="I22" s="58" t="s">
        <v>11</v>
      </c>
      <c r="J22" s="57" t="s">
        <v>389</v>
      </c>
      <c r="K22" s="60" t="s">
        <v>12</v>
      </c>
      <c r="L22" s="61" t="s">
        <v>12</v>
      </c>
      <c r="M22" s="51" t="s">
        <v>17</v>
      </c>
      <c r="N22" s="51"/>
    </row>
    <row r="23" spans="1:14" s="86" customFormat="1" x14ac:dyDescent="0.3">
      <c r="A23" s="89" t="s">
        <v>170</v>
      </c>
      <c r="B23" s="76">
        <v>44319</v>
      </c>
      <c r="C23" s="121">
        <f t="shared" si="0"/>
        <v>2</v>
      </c>
      <c r="D23" s="74" t="str">
        <f t="shared" si="1"/>
        <v>Mandag</v>
      </c>
      <c r="E23" s="99">
        <f t="shared" si="4"/>
        <v>44319</v>
      </c>
      <c r="F23" s="122">
        <f t="shared" si="3"/>
        <v>2</v>
      </c>
      <c r="G23" s="156" t="str">
        <f t="shared" si="2"/>
        <v>Mandag</v>
      </c>
      <c r="H23" s="58" t="s">
        <v>214</v>
      </c>
      <c r="I23" s="58" t="s">
        <v>29</v>
      </c>
      <c r="J23" s="58" t="s">
        <v>30</v>
      </c>
      <c r="K23" s="58" t="s">
        <v>12</v>
      </c>
      <c r="L23" s="57" t="s">
        <v>42</v>
      </c>
      <c r="M23" s="60" t="s">
        <v>32</v>
      </c>
      <c r="N23" s="61" t="s">
        <v>390</v>
      </c>
    </row>
    <row r="24" spans="1:14" s="48" customFormat="1" x14ac:dyDescent="0.25">
      <c r="A24" s="89" t="s">
        <v>170</v>
      </c>
      <c r="B24" s="76">
        <v>44322</v>
      </c>
      <c r="C24" s="119">
        <f t="shared" si="0"/>
        <v>5</v>
      </c>
      <c r="D24" s="74" t="str">
        <f t="shared" si="1"/>
        <v>Torsdag</v>
      </c>
      <c r="E24" s="99">
        <v>44325</v>
      </c>
      <c r="F24" s="120">
        <f t="shared" si="3"/>
        <v>1</v>
      </c>
      <c r="G24" s="74" t="str">
        <f t="shared" si="2"/>
        <v>Søndag</v>
      </c>
      <c r="H24" s="58" t="s">
        <v>93</v>
      </c>
      <c r="I24" s="58" t="s">
        <v>391</v>
      </c>
      <c r="J24" s="58" t="s">
        <v>391</v>
      </c>
      <c r="K24" s="58" t="s">
        <v>12</v>
      </c>
      <c r="L24" s="57" t="s">
        <v>94</v>
      </c>
      <c r="M24" s="59" t="s">
        <v>17</v>
      </c>
      <c r="N24" s="85"/>
    </row>
    <row r="25" spans="1:14" s="51" customFormat="1" x14ac:dyDescent="0.25">
      <c r="A25" s="95" t="s">
        <v>170</v>
      </c>
      <c r="B25" s="96">
        <v>44327</v>
      </c>
      <c r="C25" s="121">
        <f t="shared" si="0"/>
        <v>3</v>
      </c>
      <c r="D25" s="97" t="str">
        <f t="shared" si="1"/>
        <v>Tirsdag</v>
      </c>
      <c r="E25" s="98">
        <v>44329</v>
      </c>
      <c r="F25" s="122">
        <f t="shared" si="3"/>
        <v>5</v>
      </c>
      <c r="G25" s="97" t="str">
        <f t="shared" si="2"/>
        <v>Torsdag</v>
      </c>
      <c r="H25" s="80" t="s">
        <v>23</v>
      </c>
      <c r="I25" s="80" t="s">
        <v>392</v>
      </c>
      <c r="J25" s="80" t="s">
        <v>392</v>
      </c>
      <c r="K25" s="80" t="s">
        <v>12</v>
      </c>
      <c r="L25" s="94" t="s">
        <v>12</v>
      </c>
      <c r="M25" s="81" t="s">
        <v>17</v>
      </c>
      <c r="N25" s="84"/>
    </row>
    <row r="26" spans="1:14" s="48" customFormat="1" x14ac:dyDescent="0.25">
      <c r="A26" s="105" t="s">
        <v>96</v>
      </c>
      <c r="B26" s="106">
        <v>44332</v>
      </c>
      <c r="C26" s="111">
        <f t="shared" si="0"/>
        <v>1</v>
      </c>
      <c r="D26" s="73" t="str">
        <f t="shared" si="1"/>
        <v>Søndag</v>
      </c>
      <c r="E26" s="106">
        <v>44332</v>
      </c>
      <c r="F26" s="112">
        <f t="shared" si="3"/>
        <v>1</v>
      </c>
      <c r="G26" s="107" t="str">
        <f t="shared" si="2"/>
        <v>Søndag</v>
      </c>
      <c r="H26" s="58" t="s">
        <v>311</v>
      </c>
      <c r="I26" s="58" t="s">
        <v>29</v>
      </c>
      <c r="J26" s="58" t="s">
        <v>30</v>
      </c>
      <c r="K26" s="58" t="s">
        <v>12</v>
      </c>
      <c r="L26" s="59"/>
      <c r="M26" s="59" t="s">
        <v>194</v>
      </c>
      <c r="N26" s="61"/>
    </row>
    <row r="27" spans="1:14" s="48" customFormat="1" x14ac:dyDescent="0.3">
      <c r="A27" s="100" t="s">
        <v>170</v>
      </c>
      <c r="B27" s="88">
        <v>44336</v>
      </c>
      <c r="C27" s="113">
        <f t="shared" si="0"/>
        <v>5</v>
      </c>
      <c r="D27" s="79" t="str">
        <f t="shared" si="1"/>
        <v>Torsdag</v>
      </c>
      <c r="E27" s="91">
        <f>B27</f>
        <v>44336</v>
      </c>
      <c r="F27" s="114">
        <f t="shared" si="3"/>
        <v>5</v>
      </c>
      <c r="G27" s="101" t="str">
        <f t="shared" si="2"/>
        <v>Torsdag</v>
      </c>
      <c r="H27" s="80" t="s">
        <v>103</v>
      </c>
      <c r="I27" s="80" t="s">
        <v>29</v>
      </c>
      <c r="J27" s="80" t="s">
        <v>30</v>
      </c>
      <c r="K27" s="80" t="s">
        <v>39</v>
      </c>
      <c r="L27" s="81" t="s">
        <v>104</v>
      </c>
      <c r="M27" s="82" t="s">
        <v>72</v>
      </c>
      <c r="N27" s="83" t="s">
        <v>393</v>
      </c>
    </row>
    <row r="28" spans="1:14" s="48" customFormat="1" x14ac:dyDescent="0.3">
      <c r="A28" s="102" t="s">
        <v>170</v>
      </c>
      <c r="B28" s="108">
        <v>44340</v>
      </c>
      <c r="C28" s="115">
        <f t="shared" si="0"/>
        <v>2</v>
      </c>
      <c r="D28" s="77" t="str">
        <f t="shared" si="1"/>
        <v>Mandag</v>
      </c>
      <c r="E28" s="108">
        <f>B28</f>
        <v>44340</v>
      </c>
      <c r="F28" s="116">
        <f t="shared" si="3"/>
        <v>2</v>
      </c>
      <c r="G28" s="109" t="str">
        <f t="shared" si="2"/>
        <v>Mandag</v>
      </c>
      <c r="H28" s="58" t="s">
        <v>10</v>
      </c>
      <c r="I28" s="58" t="s">
        <v>11</v>
      </c>
      <c r="J28" s="58" t="s">
        <v>11</v>
      </c>
      <c r="K28" s="58" t="s">
        <v>12</v>
      </c>
      <c r="L28" s="59"/>
      <c r="M28" s="60"/>
      <c r="N28" s="61" t="s">
        <v>394</v>
      </c>
    </row>
    <row r="29" spans="1:14" s="48" customFormat="1" x14ac:dyDescent="0.3">
      <c r="A29" s="87" t="s">
        <v>170</v>
      </c>
      <c r="B29" s="88">
        <v>44340</v>
      </c>
      <c r="C29" s="113">
        <f t="shared" si="0"/>
        <v>2</v>
      </c>
      <c r="D29" s="79" t="str">
        <f t="shared" si="1"/>
        <v>Mandag</v>
      </c>
      <c r="E29" s="91">
        <f>B29</f>
        <v>44340</v>
      </c>
      <c r="F29" s="114">
        <f t="shared" si="3"/>
        <v>2</v>
      </c>
      <c r="G29" s="93" t="str">
        <f t="shared" si="2"/>
        <v>Mandag</v>
      </c>
      <c r="H29" s="80" t="s">
        <v>114</v>
      </c>
      <c r="I29" s="80" t="s">
        <v>395</v>
      </c>
      <c r="J29" s="80" t="s">
        <v>395</v>
      </c>
      <c r="K29" s="80" t="s">
        <v>12</v>
      </c>
      <c r="L29" s="94" t="s">
        <v>12</v>
      </c>
      <c r="M29" s="82" t="s">
        <v>17</v>
      </c>
      <c r="N29" s="83"/>
    </row>
    <row r="30" spans="1:14" s="48" customFormat="1" x14ac:dyDescent="0.3">
      <c r="A30" s="89" t="s">
        <v>170</v>
      </c>
      <c r="B30" s="90">
        <v>44343</v>
      </c>
      <c r="C30" s="117">
        <f t="shared" si="0"/>
        <v>5</v>
      </c>
      <c r="D30" s="78" t="str">
        <f t="shared" si="1"/>
        <v>Torsdag</v>
      </c>
      <c r="E30" s="92">
        <f>B30</f>
        <v>44343</v>
      </c>
      <c r="F30" s="118">
        <f t="shared" si="3"/>
        <v>5</v>
      </c>
      <c r="G30" s="78" t="str">
        <f t="shared" si="2"/>
        <v>Torsdag</v>
      </c>
      <c r="H30" s="58" t="s">
        <v>113</v>
      </c>
      <c r="I30" s="58" t="s">
        <v>29</v>
      </c>
      <c r="J30" s="58" t="s">
        <v>30</v>
      </c>
      <c r="K30" s="58" t="s">
        <v>12</v>
      </c>
      <c r="L30" s="57" t="s">
        <v>42</v>
      </c>
      <c r="M30" s="60" t="s">
        <v>32</v>
      </c>
      <c r="N30" s="61"/>
    </row>
    <row r="31" spans="1:14" s="48" customFormat="1" x14ac:dyDescent="0.3">
      <c r="A31" s="130" t="s">
        <v>171</v>
      </c>
      <c r="B31" s="125">
        <v>44352</v>
      </c>
      <c r="C31" s="113">
        <f t="shared" si="0"/>
        <v>7</v>
      </c>
      <c r="D31" s="126" t="str">
        <f t="shared" si="1"/>
        <v>Lørdag</v>
      </c>
      <c r="E31" s="132">
        <v>44353</v>
      </c>
      <c r="F31" s="114">
        <f t="shared" si="3"/>
        <v>1</v>
      </c>
      <c r="G31" s="131" t="str">
        <f t="shared" si="2"/>
        <v>Søndag</v>
      </c>
      <c r="H31" s="129" t="s">
        <v>321</v>
      </c>
      <c r="I31" s="80" t="s">
        <v>322</v>
      </c>
      <c r="J31" s="80" t="s">
        <v>30</v>
      </c>
      <c r="K31" s="80" t="s">
        <v>12</v>
      </c>
      <c r="L31" s="81" t="s">
        <v>323</v>
      </c>
      <c r="M31" s="82" t="s">
        <v>54</v>
      </c>
      <c r="N31" s="83"/>
    </row>
    <row r="32" spans="1:14" s="48" customFormat="1" x14ac:dyDescent="0.3">
      <c r="A32" s="102" t="s">
        <v>171</v>
      </c>
      <c r="B32" s="76">
        <v>44357</v>
      </c>
      <c r="C32" s="119">
        <f t="shared" si="0"/>
        <v>5</v>
      </c>
      <c r="D32" s="74" t="str">
        <f t="shared" si="1"/>
        <v>Torsdag</v>
      </c>
      <c r="E32" s="76">
        <v>44360</v>
      </c>
      <c r="F32" s="120">
        <f t="shared" si="3"/>
        <v>1</v>
      </c>
      <c r="G32" s="103" t="str">
        <f t="shared" si="2"/>
        <v>Søndag</v>
      </c>
      <c r="H32" s="58" t="s">
        <v>66</v>
      </c>
      <c r="I32" s="58" t="s">
        <v>396</v>
      </c>
      <c r="J32" s="58" t="s">
        <v>397</v>
      </c>
      <c r="K32" s="58" t="s">
        <v>12</v>
      </c>
      <c r="L32" s="59" t="s">
        <v>12</v>
      </c>
      <c r="M32" s="60" t="s">
        <v>17</v>
      </c>
      <c r="N32" s="61"/>
    </row>
    <row r="33" spans="1:14" s="48" customFormat="1" x14ac:dyDescent="0.25">
      <c r="A33" s="95" t="s">
        <v>171</v>
      </c>
      <c r="B33" s="96">
        <v>44361</v>
      </c>
      <c r="C33" s="121">
        <f t="shared" si="0"/>
        <v>2</v>
      </c>
      <c r="D33" s="97" t="str">
        <f t="shared" si="1"/>
        <v>Mandag</v>
      </c>
      <c r="E33" s="98">
        <v>44364</v>
      </c>
      <c r="F33" s="122">
        <f t="shared" si="3"/>
        <v>5</v>
      </c>
      <c r="G33" s="97" t="str">
        <f t="shared" si="2"/>
        <v>Torsdag</v>
      </c>
      <c r="H33" s="80" t="s">
        <v>13</v>
      </c>
      <c r="I33" s="80" t="s">
        <v>116</v>
      </c>
      <c r="J33" s="80" t="s">
        <v>116</v>
      </c>
      <c r="K33" s="80" t="s">
        <v>12</v>
      </c>
      <c r="L33" s="94" t="s">
        <v>12</v>
      </c>
      <c r="M33" s="81" t="s">
        <v>17</v>
      </c>
      <c r="N33" s="83"/>
    </row>
    <row r="34" spans="1:14" s="48" customFormat="1" x14ac:dyDescent="0.25">
      <c r="A34" s="89" t="s">
        <v>171</v>
      </c>
      <c r="B34" s="76">
        <v>44365</v>
      </c>
      <c r="C34" s="119">
        <f t="shared" ref="C34:C52" si="5">WEEKDAY(B34)</f>
        <v>6</v>
      </c>
      <c r="D34" s="74" t="str">
        <f t="shared" ref="D34:D52" si="6">LOOKUP(C34,matrise)</f>
        <v>Fredag</v>
      </c>
      <c r="E34" s="99">
        <v>44367</v>
      </c>
      <c r="F34" s="120">
        <f t="shared" si="3"/>
        <v>1</v>
      </c>
      <c r="G34" s="74" t="str">
        <f t="shared" ref="G34:G52" si="7">LOOKUP(F34,matrise)</f>
        <v>Søndag</v>
      </c>
      <c r="H34" s="58" t="s">
        <v>13</v>
      </c>
      <c r="I34" s="58" t="s">
        <v>115</v>
      </c>
      <c r="J34" s="58" t="s">
        <v>115</v>
      </c>
      <c r="K34" s="58" t="s">
        <v>12</v>
      </c>
      <c r="L34" s="57" t="s">
        <v>12</v>
      </c>
      <c r="M34" s="59" t="s">
        <v>17</v>
      </c>
      <c r="N34" s="61"/>
    </row>
    <row r="35" spans="1:14" s="48" customFormat="1" x14ac:dyDescent="0.3">
      <c r="A35" s="95" t="s">
        <v>174</v>
      </c>
      <c r="B35" s="96">
        <v>44450</v>
      </c>
      <c r="C35" s="121">
        <f t="shared" ref="C35" si="8">WEEKDAY(B35)</f>
        <v>7</v>
      </c>
      <c r="D35" s="97" t="str">
        <f t="shared" ref="D35" si="9">LOOKUP(C35,matrise)</f>
        <v>Lørdag</v>
      </c>
      <c r="E35" s="98">
        <f>B35</f>
        <v>44450</v>
      </c>
      <c r="F35" s="122">
        <f t="shared" si="3"/>
        <v>7</v>
      </c>
      <c r="G35" s="104" t="str">
        <f t="shared" ref="G35" si="10">LOOKUP(F35,matrise)</f>
        <v>Lørdag</v>
      </c>
      <c r="H35" s="129" t="s">
        <v>105</v>
      </c>
      <c r="I35" s="80" t="s">
        <v>29</v>
      </c>
      <c r="J35" s="80" t="s">
        <v>30</v>
      </c>
      <c r="K35" s="80" t="s">
        <v>12</v>
      </c>
      <c r="L35" s="94" t="s">
        <v>348</v>
      </c>
      <c r="M35" s="82" t="s">
        <v>32</v>
      </c>
      <c r="N35" s="83"/>
    </row>
    <row r="36" spans="1:14" s="48" customFormat="1" x14ac:dyDescent="0.3">
      <c r="A36" s="95" t="s">
        <v>171</v>
      </c>
      <c r="B36" s="96">
        <v>44373</v>
      </c>
      <c r="C36" s="121">
        <f t="shared" si="5"/>
        <v>7</v>
      </c>
      <c r="D36" s="97" t="str">
        <f t="shared" si="6"/>
        <v>Lørdag</v>
      </c>
      <c r="E36" s="98">
        <f>B36</f>
        <v>44373</v>
      </c>
      <c r="F36" s="122">
        <f t="shared" ref="F36:F53" si="11">WEEKDAY(E36)</f>
        <v>7</v>
      </c>
      <c r="G36" s="104" t="str">
        <f t="shared" si="7"/>
        <v>Lørdag</v>
      </c>
      <c r="H36" s="80" t="s">
        <v>398</v>
      </c>
      <c r="I36" s="80" t="s">
        <v>399</v>
      </c>
      <c r="J36" s="80" t="s">
        <v>399</v>
      </c>
      <c r="K36" s="80" t="s">
        <v>20</v>
      </c>
      <c r="L36" s="94" t="s">
        <v>35</v>
      </c>
      <c r="M36" s="82" t="s">
        <v>332</v>
      </c>
      <c r="N36" s="83"/>
    </row>
    <row r="37" spans="1:14" s="48" customFormat="1" x14ac:dyDescent="0.25">
      <c r="A37" s="89" t="s">
        <v>137</v>
      </c>
      <c r="B37" s="76">
        <v>44415</v>
      </c>
      <c r="C37" s="119">
        <f t="shared" si="5"/>
        <v>7</v>
      </c>
      <c r="D37" s="74" t="str">
        <f t="shared" si="6"/>
        <v>Lørdag</v>
      </c>
      <c r="E37" s="99">
        <v>44422</v>
      </c>
      <c r="F37" s="120">
        <f t="shared" si="11"/>
        <v>7</v>
      </c>
      <c r="G37" s="74" t="str">
        <f t="shared" si="7"/>
        <v>Lørdag</v>
      </c>
      <c r="H37" s="58" t="s">
        <v>400</v>
      </c>
      <c r="I37" s="58" t="s">
        <v>401</v>
      </c>
      <c r="J37" s="58" t="s">
        <v>401</v>
      </c>
      <c r="K37" s="58" t="s">
        <v>12</v>
      </c>
      <c r="L37" s="57"/>
      <c r="M37" s="59" t="s">
        <v>119</v>
      </c>
      <c r="N37" s="85"/>
    </row>
    <row r="38" spans="1:14" x14ac:dyDescent="0.25">
      <c r="A38" s="95" t="s">
        <v>137</v>
      </c>
      <c r="B38" s="96">
        <v>44429</v>
      </c>
      <c r="C38" s="121">
        <f t="shared" si="5"/>
        <v>7</v>
      </c>
      <c r="D38" s="97" t="str">
        <f t="shared" si="6"/>
        <v>Lørdag</v>
      </c>
      <c r="E38" s="98">
        <v>44430</v>
      </c>
      <c r="F38" s="122">
        <f t="shared" si="11"/>
        <v>1</v>
      </c>
      <c r="G38" s="97" t="str">
        <f t="shared" si="7"/>
        <v>Søndag</v>
      </c>
      <c r="H38" s="80" t="s">
        <v>129</v>
      </c>
      <c r="I38" s="80" t="s">
        <v>159</v>
      </c>
      <c r="J38" s="80" t="s">
        <v>159</v>
      </c>
      <c r="K38" s="80" t="s">
        <v>12</v>
      </c>
      <c r="L38" s="94" t="s">
        <v>12</v>
      </c>
      <c r="M38" s="81" t="s">
        <v>17</v>
      </c>
      <c r="N38" s="84"/>
    </row>
    <row r="39" spans="1:14" s="48" customFormat="1" x14ac:dyDescent="0.25">
      <c r="A39" s="105" t="s">
        <v>137</v>
      </c>
      <c r="B39" s="106">
        <v>44431</v>
      </c>
      <c r="C39" s="111">
        <f t="shared" si="5"/>
        <v>2</v>
      </c>
      <c r="D39" s="73" t="str">
        <f t="shared" si="6"/>
        <v>Mandag</v>
      </c>
      <c r="E39" s="106">
        <f>B39</f>
        <v>44431</v>
      </c>
      <c r="F39" s="112">
        <f t="shared" si="11"/>
        <v>2</v>
      </c>
      <c r="G39" s="107" t="str">
        <f t="shared" si="7"/>
        <v>Mandag</v>
      </c>
      <c r="H39" s="58" t="s">
        <v>130</v>
      </c>
      <c r="I39" s="58" t="s">
        <v>29</v>
      </c>
      <c r="J39" s="58" t="s">
        <v>30</v>
      </c>
      <c r="K39" s="58" t="s">
        <v>12</v>
      </c>
      <c r="L39" s="59" t="s">
        <v>42</v>
      </c>
      <c r="M39" s="59" t="s">
        <v>72</v>
      </c>
      <c r="N39" s="61"/>
    </row>
    <row r="40" spans="1:14" s="48" customFormat="1" x14ac:dyDescent="0.3">
      <c r="A40" s="102" t="s">
        <v>174</v>
      </c>
      <c r="B40" s="137">
        <v>44439</v>
      </c>
      <c r="C40" s="115">
        <f t="shared" si="5"/>
        <v>3</v>
      </c>
      <c r="D40" s="138" t="str">
        <f t="shared" si="6"/>
        <v>Tirsdag</v>
      </c>
      <c r="E40" s="137">
        <v>44469</v>
      </c>
      <c r="F40" s="116">
        <f t="shared" si="11"/>
        <v>5</v>
      </c>
      <c r="G40" s="139" t="str">
        <f t="shared" si="7"/>
        <v>Torsdag</v>
      </c>
      <c r="H40" s="136" t="s">
        <v>135</v>
      </c>
      <c r="I40" s="58" t="s">
        <v>29</v>
      </c>
      <c r="J40" s="58" t="s">
        <v>30</v>
      </c>
      <c r="K40" s="58" t="s">
        <v>39</v>
      </c>
      <c r="L40" s="59"/>
      <c r="M40" s="60" t="s">
        <v>40</v>
      </c>
      <c r="N40" s="61"/>
    </row>
    <row r="41" spans="1:14" s="48" customFormat="1" x14ac:dyDescent="0.3">
      <c r="A41" s="124" t="s">
        <v>174</v>
      </c>
      <c r="B41" s="125">
        <v>44454</v>
      </c>
      <c r="C41" s="113">
        <f t="shared" si="5"/>
        <v>4</v>
      </c>
      <c r="D41" s="126" t="str">
        <f t="shared" si="6"/>
        <v>Onsdag</v>
      </c>
      <c r="E41" s="127">
        <v>44458</v>
      </c>
      <c r="F41" s="114">
        <f t="shared" si="11"/>
        <v>1</v>
      </c>
      <c r="G41" s="128" t="str">
        <f t="shared" si="7"/>
        <v>Søndag</v>
      </c>
      <c r="H41" s="129" t="s">
        <v>321</v>
      </c>
      <c r="I41" s="80" t="s">
        <v>402</v>
      </c>
      <c r="J41" s="80" t="s">
        <v>30</v>
      </c>
      <c r="K41" s="80" t="s">
        <v>12</v>
      </c>
      <c r="L41" s="94" t="s">
        <v>353</v>
      </c>
      <c r="M41" s="82" t="s">
        <v>54</v>
      </c>
      <c r="N41" s="83"/>
    </row>
    <row r="42" spans="1:14" s="48" customFormat="1" x14ac:dyDescent="0.3">
      <c r="A42" s="89" t="s">
        <v>175</v>
      </c>
      <c r="B42" s="90">
        <v>44484</v>
      </c>
      <c r="C42" s="117">
        <f t="shared" si="5"/>
        <v>6</v>
      </c>
      <c r="D42" s="78" t="str">
        <f t="shared" si="6"/>
        <v>Fredag</v>
      </c>
      <c r="E42" s="92">
        <v>44486</v>
      </c>
      <c r="F42" s="118">
        <f t="shared" si="11"/>
        <v>1</v>
      </c>
      <c r="G42" s="78" t="str">
        <f t="shared" si="7"/>
        <v>Søndag</v>
      </c>
      <c r="H42" s="58" t="s">
        <v>13</v>
      </c>
      <c r="I42" s="58" t="s">
        <v>141</v>
      </c>
      <c r="J42" s="58" t="s">
        <v>141</v>
      </c>
      <c r="K42" s="58" t="s">
        <v>15</v>
      </c>
      <c r="L42" s="57" t="s">
        <v>16</v>
      </c>
      <c r="M42" s="60" t="s">
        <v>17</v>
      </c>
      <c r="N42" s="61" t="s">
        <v>403</v>
      </c>
    </row>
    <row r="43" spans="1:14" s="48" customFormat="1" x14ac:dyDescent="0.3">
      <c r="A43" s="100" t="s">
        <v>175</v>
      </c>
      <c r="B43" s="88">
        <v>44489</v>
      </c>
      <c r="C43" s="113">
        <f t="shared" si="5"/>
        <v>4</v>
      </c>
      <c r="D43" s="79" t="str">
        <f t="shared" si="6"/>
        <v>Onsdag</v>
      </c>
      <c r="E43" s="98">
        <v>44493</v>
      </c>
      <c r="F43" s="114">
        <f t="shared" si="11"/>
        <v>1</v>
      </c>
      <c r="G43" s="101" t="str">
        <f t="shared" si="7"/>
        <v>Søndag</v>
      </c>
      <c r="H43" s="80" t="s">
        <v>23</v>
      </c>
      <c r="I43" s="80" t="s">
        <v>29</v>
      </c>
      <c r="J43" s="80" t="s">
        <v>30</v>
      </c>
      <c r="K43" s="80" t="s">
        <v>15</v>
      </c>
      <c r="L43" s="81" t="s">
        <v>152</v>
      </c>
      <c r="M43" s="82" t="s">
        <v>54</v>
      </c>
      <c r="N43" s="83"/>
    </row>
    <row r="44" spans="1:14" s="48" customFormat="1" x14ac:dyDescent="0.3">
      <c r="A44" s="102" t="s">
        <v>175</v>
      </c>
      <c r="B44" s="76">
        <f>B43</f>
        <v>44489</v>
      </c>
      <c r="C44" s="119">
        <f t="shared" si="5"/>
        <v>4</v>
      </c>
      <c r="D44" s="74" t="str">
        <f t="shared" si="6"/>
        <v>Onsdag</v>
      </c>
      <c r="E44" s="76">
        <f>E43</f>
        <v>44493</v>
      </c>
      <c r="F44" s="120">
        <f t="shared" si="11"/>
        <v>1</v>
      </c>
      <c r="G44" s="103" t="str">
        <f t="shared" si="7"/>
        <v>Søndag</v>
      </c>
      <c r="H44" s="58" t="s">
        <v>23</v>
      </c>
      <c r="I44" s="58" t="s">
        <v>44</v>
      </c>
      <c r="J44" s="58" t="s">
        <v>44</v>
      </c>
      <c r="K44" s="58" t="s">
        <v>15</v>
      </c>
      <c r="L44" s="59" t="s">
        <v>152</v>
      </c>
      <c r="M44" s="60" t="s">
        <v>17</v>
      </c>
      <c r="N44" s="61"/>
    </row>
    <row r="45" spans="1:14" s="48" customFormat="1" x14ac:dyDescent="0.25">
      <c r="A45" s="95" t="s">
        <v>175</v>
      </c>
      <c r="B45" s="96">
        <v>44496</v>
      </c>
      <c r="C45" s="121">
        <f t="shared" si="5"/>
        <v>4</v>
      </c>
      <c r="D45" s="97" t="str">
        <f t="shared" si="6"/>
        <v>Onsdag</v>
      </c>
      <c r="E45" s="98">
        <v>44498</v>
      </c>
      <c r="F45" s="122">
        <f t="shared" si="11"/>
        <v>6</v>
      </c>
      <c r="G45" s="97" t="str">
        <f t="shared" si="7"/>
        <v>Fredag</v>
      </c>
      <c r="H45" s="80" t="s">
        <v>23</v>
      </c>
      <c r="I45" s="80" t="s">
        <v>404</v>
      </c>
      <c r="J45" s="80" t="s">
        <v>404</v>
      </c>
      <c r="K45" s="80" t="s">
        <v>15</v>
      </c>
      <c r="L45" s="94" t="s">
        <v>405</v>
      </c>
      <c r="M45" s="81" t="s">
        <v>17</v>
      </c>
      <c r="N45" s="83"/>
    </row>
    <row r="46" spans="1:14" s="48" customFormat="1" x14ac:dyDescent="0.25">
      <c r="A46" s="89" t="s">
        <v>153</v>
      </c>
      <c r="B46" s="76">
        <v>44502</v>
      </c>
      <c r="C46" s="119">
        <f t="shared" si="5"/>
        <v>3</v>
      </c>
      <c r="D46" s="74" t="str">
        <f t="shared" si="6"/>
        <v>Tirsdag</v>
      </c>
      <c r="E46" s="99">
        <v>44504</v>
      </c>
      <c r="F46" s="120">
        <f t="shared" si="11"/>
        <v>5</v>
      </c>
      <c r="G46" s="74" t="str">
        <f t="shared" si="7"/>
        <v>Torsdag</v>
      </c>
      <c r="H46" s="58" t="s">
        <v>23</v>
      </c>
      <c r="I46" s="58" t="s">
        <v>204</v>
      </c>
      <c r="J46" s="58" t="s">
        <v>27</v>
      </c>
      <c r="K46" s="58" t="s">
        <v>15</v>
      </c>
      <c r="L46" s="57" t="s">
        <v>16</v>
      </c>
      <c r="M46" s="59" t="s">
        <v>17</v>
      </c>
      <c r="N46" s="61"/>
    </row>
    <row r="47" spans="1:14" s="48" customFormat="1" x14ac:dyDescent="0.3">
      <c r="A47" s="95" t="s">
        <v>153</v>
      </c>
      <c r="B47" s="96">
        <v>44510</v>
      </c>
      <c r="C47" s="121">
        <f t="shared" si="5"/>
        <v>4</v>
      </c>
      <c r="D47" s="97" t="str">
        <f t="shared" si="6"/>
        <v>Onsdag</v>
      </c>
      <c r="E47" s="98">
        <v>44514</v>
      </c>
      <c r="F47" s="122">
        <f t="shared" si="11"/>
        <v>1</v>
      </c>
      <c r="G47" s="104" t="str">
        <f t="shared" si="7"/>
        <v>Søndag</v>
      </c>
      <c r="H47" s="80" t="s">
        <v>66</v>
      </c>
      <c r="I47" s="80" t="s">
        <v>406</v>
      </c>
      <c r="J47" s="80" t="s">
        <v>206</v>
      </c>
      <c r="K47" s="80" t="s">
        <v>15</v>
      </c>
      <c r="L47" s="94" t="s">
        <v>16</v>
      </c>
      <c r="M47" s="82" t="s">
        <v>17</v>
      </c>
      <c r="N47" s="83"/>
    </row>
    <row r="48" spans="1:14" s="48" customFormat="1" x14ac:dyDescent="0.25">
      <c r="A48" s="89" t="s">
        <v>153</v>
      </c>
      <c r="B48" s="76">
        <v>44517</v>
      </c>
      <c r="C48" s="119">
        <f t="shared" si="5"/>
        <v>4</v>
      </c>
      <c r="D48" s="74" t="str">
        <f t="shared" si="6"/>
        <v>Onsdag</v>
      </c>
      <c r="E48" s="99">
        <f>B48</f>
        <v>44517</v>
      </c>
      <c r="F48" s="120">
        <f t="shared" si="11"/>
        <v>4</v>
      </c>
      <c r="G48" s="74" t="str">
        <f t="shared" si="7"/>
        <v>Onsdag</v>
      </c>
      <c r="H48" s="58" t="s">
        <v>157</v>
      </c>
      <c r="I48" s="58" t="s">
        <v>29</v>
      </c>
      <c r="J48" s="58" t="s">
        <v>30</v>
      </c>
      <c r="K48" s="58" t="s">
        <v>39</v>
      </c>
      <c r="L48" s="57" t="s">
        <v>42</v>
      </c>
      <c r="M48" s="59" t="s">
        <v>32</v>
      </c>
      <c r="N48" s="85"/>
    </row>
    <row r="49" spans="1:14" s="48" customFormat="1" x14ac:dyDescent="0.25">
      <c r="A49" s="95" t="s">
        <v>177</v>
      </c>
      <c r="B49" s="96">
        <v>44532</v>
      </c>
      <c r="C49" s="121">
        <f t="shared" si="5"/>
        <v>5</v>
      </c>
      <c r="D49" s="97" t="str">
        <f t="shared" si="6"/>
        <v>Torsdag</v>
      </c>
      <c r="E49" s="98">
        <v>44534</v>
      </c>
      <c r="F49" s="122">
        <f t="shared" si="11"/>
        <v>7</v>
      </c>
      <c r="G49" s="97" t="str">
        <f t="shared" si="7"/>
        <v>Lørdag</v>
      </c>
      <c r="H49" s="80" t="s">
        <v>13</v>
      </c>
      <c r="I49" s="80" t="s">
        <v>14</v>
      </c>
      <c r="J49" s="80" t="s">
        <v>14</v>
      </c>
      <c r="K49" s="80" t="s">
        <v>15</v>
      </c>
      <c r="L49" s="94" t="s">
        <v>16</v>
      </c>
      <c r="M49" s="81" t="s">
        <v>17</v>
      </c>
      <c r="N49" s="84"/>
    </row>
    <row r="50" spans="1:14" s="48" customFormat="1" x14ac:dyDescent="0.25">
      <c r="A50" s="89" t="s">
        <v>177</v>
      </c>
      <c r="B50" s="76">
        <v>44539</v>
      </c>
      <c r="C50" s="119">
        <f t="shared" si="5"/>
        <v>5</v>
      </c>
      <c r="D50" s="74" t="str">
        <f t="shared" si="6"/>
        <v>Torsdag</v>
      </c>
      <c r="E50" s="99">
        <v>44541</v>
      </c>
      <c r="F50" s="120">
        <f t="shared" si="11"/>
        <v>7</v>
      </c>
      <c r="G50" s="74" t="str">
        <f t="shared" si="7"/>
        <v>Lørdag</v>
      </c>
      <c r="H50" s="58" t="s">
        <v>129</v>
      </c>
      <c r="I50" s="58" t="s">
        <v>68</v>
      </c>
      <c r="J50" s="58" t="s">
        <v>68</v>
      </c>
      <c r="K50" s="58" t="s">
        <v>15</v>
      </c>
      <c r="L50" s="57" t="s">
        <v>16</v>
      </c>
      <c r="M50" s="59" t="s">
        <v>161</v>
      </c>
      <c r="N50" s="62"/>
    </row>
    <row r="51" spans="1:14" s="48" customFormat="1" x14ac:dyDescent="0.25">
      <c r="A51" s="95" t="s">
        <v>177</v>
      </c>
      <c r="B51" s="96">
        <v>44546</v>
      </c>
      <c r="C51" s="121">
        <f t="shared" si="5"/>
        <v>5</v>
      </c>
      <c r="D51" s="97" t="str">
        <f t="shared" si="6"/>
        <v>Torsdag</v>
      </c>
      <c r="E51" s="98">
        <f>B51</f>
        <v>44546</v>
      </c>
      <c r="F51" s="122">
        <f t="shared" si="11"/>
        <v>5</v>
      </c>
      <c r="G51" s="97" t="str">
        <f t="shared" si="7"/>
        <v>Torsdag</v>
      </c>
      <c r="H51" s="80" t="s">
        <v>162</v>
      </c>
      <c r="I51" s="80" t="s">
        <v>29</v>
      </c>
      <c r="J51" s="80" t="s">
        <v>30</v>
      </c>
      <c r="K51" s="80" t="s">
        <v>15</v>
      </c>
      <c r="L51" s="94" t="s">
        <v>163</v>
      </c>
      <c r="M51" s="81" t="s">
        <v>32</v>
      </c>
      <c r="N51" s="84"/>
    </row>
    <row r="52" spans="1:14" s="48" customFormat="1" x14ac:dyDescent="0.25">
      <c r="A52" s="89" t="s">
        <v>177</v>
      </c>
      <c r="B52" s="108">
        <v>44559</v>
      </c>
      <c r="C52" s="115">
        <f t="shared" si="5"/>
        <v>4</v>
      </c>
      <c r="D52" s="77" t="str">
        <f t="shared" si="6"/>
        <v>Onsdag</v>
      </c>
      <c r="E52" s="110">
        <f>B52</f>
        <v>44559</v>
      </c>
      <c r="F52" s="116">
        <f t="shared" si="11"/>
        <v>4</v>
      </c>
      <c r="G52" s="77" t="str">
        <f t="shared" si="7"/>
        <v>Onsdag</v>
      </c>
      <c r="H52" s="58" t="s">
        <v>374</v>
      </c>
      <c r="I52" s="58" t="s">
        <v>29</v>
      </c>
      <c r="J52" s="58" t="s">
        <v>30</v>
      </c>
      <c r="K52" s="58" t="s">
        <v>15</v>
      </c>
      <c r="L52" s="57" t="s">
        <v>165</v>
      </c>
      <c r="M52" s="59" t="s">
        <v>32</v>
      </c>
      <c r="N52" s="62"/>
    </row>
    <row r="53" spans="1:14" s="48" customFormat="1" x14ac:dyDescent="0.25">
      <c r="A53" s="56"/>
      <c r="B53" s="71"/>
      <c r="C53" s="68"/>
      <c r="D53" s="69"/>
      <c r="E53" s="71"/>
      <c r="F53" s="123">
        <f t="shared" si="11"/>
        <v>7</v>
      </c>
      <c r="G53" s="69"/>
      <c r="H53" s="64"/>
      <c r="I53" s="64"/>
      <c r="J53" s="64"/>
      <c r="K53" s="64"/>
      <c r="L53" s="56"/>
      <c r="M53" s="56"/>
      <c r="N53" s="62"/>
    </row>
    <row r="69" spans="1:2" x14ac:dyDescent="0.25">
      <c r="A69" s="49">
        <v>1</v>
      </c>
      <c r="B69" s="72" t="s">
        <v>147</v>
      </c>
    </row>
    <row r="70" spans="1:2" x14ac:dyDescent="0.25">
      <c r="A70" s="49">
        <v>2</v>
      </c>
      <c r="B70" s="72" t="s">
        <v>173</v>
      </c>
    </row>
    <row r="71" spans="1:2" x14ac:dyDescent="0.25">
      <c r="A71" s="49">
        <v>3</v>
      </c>
      <c r="B71" s="72" t="s">
        <v>84</v>
      </c>
    </row>
    <row r="72" spans="1:2" x14ac:dyDescent="0.25">
      <c r="A72" s="49">
        <v>4</v>
      </c>
      <c r="B72" s="72" t="s">
        <v>143</v>
      </c>
    </row>
    <row r="73" spans="1:2" x14ac:dyDescent="0.25">
      <c r="A73" s="49">
        <v>5</v>
      </c>
      <c r="B73" s="72" t="s">
        <v>97</v>
      </c>
    </row>
    <row r="74" spans="1:2" x14ac:dyDescent="0.25">
      <c r="A74" s="49">
        <v>6</v>
      </c>
      <c r="B74" s="72" t="s">
        <v>176</v>
      </c>
    </row>
    <row r="75" spans="1:2" x14ac:dyDescent="0.25">
      <c r="A75" s="49">
        <v>7</v>
      </c>
      <c r="B75" s="72" t="s">
        <v>107</v>
      </c>
    </row>
  </sheetData>
  <autoFilter ref="A1:M55" xr:uid="{C84FEC34-D3D8-4EE1-B162-846EDCE4F452}">
    <sortState xmlns:xlrd2="http://schemas.microsoft.com/office/spreadsheetml/2017/richdata2" ref="A2:M55">
      <sortCondition ref="B1:B55"/>
    </sortState>
  </autoFilter>
  <conditionalFormatting sqref="C21:C22">
    <cfRule type="containsErrors" dxfId="17" priority="2">
      <formula>ISERROR(C21)</formula>
    </cfRule>
  </conditionalFormatting>
  <conditionalFormatting sqref="D1:D20">
    <cfRule type="containsErrors" dxfId="16" priority="10">
      <formula>ISERROR(D1)</formula>
    </cfRule>
  </conditionalFormatting>
  <conditionalFormatting sqref="D23:D53">
    <cfRule type="containsErrors" dxfId="15" priority="4">
      <formula>ISERROR(D23)</formula>
    </cfRule>
  </conditionalFormatting>
  <conditionalFormatting sqref="D55:D1048576">
    <cfRule type="containsErrors" dxfId="14" priority="12">
      <formula>ISERROR(D55)</formula>
    </cfRule>
  </conditionalFormatting>
  <conditionalFormatting sqref="E21:E22">
    <cfRule type="containsErrors" dxfId="13" priority="1">
      <formula>ISERROR(E21)</formula>
    </cfRule>
  </conditionalFormatting>
  <conditionalFormatting sqref="G1:G20">
    <cfRule type="containsErrors" dxfId="12" priority="9">
      <formula>ISERROR(G1)</formula>
    </cfRule>
  </conditionalFormatting>
  <conditionalFormatting sqref="G23:G53">
    <cfRule type="containsErrors" dxfId="11" priority="3">
      <formula>ISERROR(G23)</formula>
    </cfRule>
  </conditionalFormatting>
  <conditionalFormatting sqref="G55:G1048576">
    <cfRule type="containsErrors" dxfId="10" priority="11">
      <formula>ISERROR(G55)</formula>
    </cfRule>
  </conditionalFormatting>
  <pageMargins left="0.7" right="0.7" top="0.75" bottom="0.75" header="0.3" footer="0.3"/>
  <pageSetup paperSize="8" scale="64" fitToHeight="0" orientation="landscape" horizontalDpi="1200" verticalDpi="1200" r:id="rId1"/>
  <colBreaks count="1" manualBreakCount="1">
    <brk id="14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360DA3019FC774FB3A6D092FDF0B4C6" ma:contentTypeVersion="13" ma:contentTypeDescription="Opprett et nytt dokument." ma:contentTypeScope="" ma:versionID="1c813a7798d17cf84455fc05a6183244">
  <xsd:schema xmlns:xsd="http://www.w3.org/2001/XMLSchema" xmlns:xs="http://www.w3.org/2001/XMLSchema" xmlns:p="http://schemas.microsoft.com/office/2006/metadata/properties" xmlns:ns3="e7d0a9bb-8685-4240-b0e5-648851c05ae1" xmlns:ns4="efe158f4-4e15-4edf-8ef2-63e265db4b18" targetNamespace="http://schemas.microsoft.com/office/2006/metadata/properties" ma:root="true" ma:fieldsID="ab1bb91765a42a49f0f9773c84bc5352" ns3:_="" ns4:_="">
    <xsd:import namespace="e7d0a9bb-8685-4240-b0e5-648851c05ae1"/>
    <xsd:import namespace="efe158f4-4e15-4edf-8ef2-63e265db4b1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d0a9bb-8685-4240-b0e5-648851c05ae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for deling av tips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e158f4-4e15-4edf-8ef2-63e265db4b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7E5681-4777-44DE-8869-E0360842EE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3330B6-8CBF-4E7E-9453-FCEB45F8343F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efe158f4-4e15-4edf-8ef2-63e265db4b18"/>
    <ds:schemaRef ds:uri="http://purl.org/dc/terms/"/>
    <ds:schemaRef ds:uri="e7d0a9bb-8685-4240-b0e5-648851c05ae1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698C82A-3185-40B5-8E91-AD785726DD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d0a9bb-8685-4240-b0e5-648851c05ae1"/>
    <ds:schemaRef ds:uri="efe158f4-4e15-4edf-8ef2-63e265db4b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12</vt:i4>
      </vt:variant>
      <vt:variant>
        <vt:lpstr>Navngitte områder</vt:lpstr>
      </vt:variant>
      <vt:variant>
        <vt:i4>5</vt:i4>
      </vt:variant>
    </vt:vector>
  </HeadingPairs>
  <TitlesOfParts>
    <vt:vector size="17" baseType="lpstr">
      <vt:lpstr>2025</vt:lpstr>
      <vt:lpstr>2026</vt:lpstr>
      <vt:lpstr>2024</vt:lpstr>
      <vt:lpstr>Ark3</vt:lpstr>
      <vt:lpstr>2023</vt:lpstr>
      <vt:lpstr>Ark1</vt:lpstr>
      <vt:lpstr>2019</vt:lpstr>
      <vt:lpstr>2020</vt:lpstr>
      <vt:lpstr>2021</vt:lpstr>
      <vt:lpstr>2022</vt:lpstr>
      <vt:lpstr>Ark2</vt:lpstr>
      <vt:lpstr>bruk av skytterhuset 2021</vt:lpstr>
      <vt:lpstr>matrise</vt:lpstr>
      <vt:lpstr>MATRISE2</vt:lpstr>
      <vt:lpstr>'2025'!matrise3</vt:lpstr>
      <vt:lpstr>matrise3</vt:lpstr>
      <vt:lpstr>'2021'!Utskriftsområde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Word - Arrangementkalender 2019 nov og des</dc:title>
  <dc:subject/>
  <dc:creator>gulveg</dc:creator>
  <cp:keywords/>
  <dc:description/>
  <cp:lastModifiedBy>Heidi Skuterud</cp:lastModifiedBy>
  <cp:revision/>
  <cp:lastPrinted>2026-01-13T15:47:25Z</cp:lastPrinted>
  <dcterms:created xsi:type="dcterms:W3CDTF">2019-11-21T12:05:23Z</dcterms:created>
  <dcterms:modified xsi:type="dcterms:W3CDTF">2026-02-11T12:42:37Z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0x0101001360DA3019FC774FB3A6D092FDF0B4C6</vt:lpwstr>
  </property>
</Properties>
</file>